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RussellDonna\Desktop\"/>
    </mc:Choice>
  </mc:AlternateContent>
  <bookViews>
    <workbookView xWindow="25080" yWindow="-120" windowWidth="25440" windowHeight="15990"/>
  </bookViews>
  <sheets>
    <sheet name="CUMULATIVE" sheetId="17" r:id="rId1"/>
    <sheet name="YEAR 1" sheetId="16" r:id="rId2"/>
    <sheet name="YEAR 2" sheetId="24" r:id="rId3"/>
    <sheet name="YEAR 3" sheetId="25" r:id="rId4"/>
    <sheet name="YEAR 4" sheetId="26" r:id="rId5"/>
    <sheet name="YEAR 5" sheetId="27" r:id="rId6"/>
    <sheet name="Tuition &amp; Fees Rates" sheetId="29" state="hidden" r:id="rId7"/>
    <sheet name="Fringe Benefits _ Change Yearly" sheetId="28" state="hidden" r:id="rId8"/>
  </sheets>
  <externalReferences>
    <externalReference r:id="rId9"/>
  </externalReferences>
  <definedNames>
    <definedName name="college">'[1]Drop-Down'!$G$1:$G$7</definedName>
    <definedName name="department">'[1]Drop-Down'!$F$1:$F$32</definedName>
    <definedName name="Fringe_Fica_Med_Ret">'Fringe Benefits _ Change Yearly'!$B$5</definedName>
    <definedName name="FRINGE_Insurance">'Fringe Benefits _ Change Yearly'!$B$6</definedName>
    <definedName name="position_on_project">'[1]Drop-Down'!$E$1:$E$5</definedName>
    <definedName name="type_funding">'[1]Drop-Down'!$C$1:$C$4</definedName>
    <definedName name="type_project">'[1]Drop-Down'!$B$1:$B$4</definedName>
    <definedName name="type_sponsor">'[1]Drop-Down'!$A$1:$A$5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10" i="27" l="1"/>
  <c r="U110" i="26"/>
  <c r="U110" i="25"/>
  <c r="U110" i="24"/>
  <c r="U110" i="16"/>
  <c r="R102" i="27" l="1"/>
  <c r="R102" i="26"/>
  <c r="R102" i="25"/>
  <c r="R102" i="24"/>
  <c r="D9" i="29" l="1"/>
  <c r="D8" i="29"/>
  <c r="C7" i="29"/>
  <c r="D7" i="29" s="1"/>
  <c r="D6" i="29"/>
  <c r="D5" i="29"/>
  <c r="D4" i="29"/>
  <c r="B1" i="29"/>
  <c r="Q106" i="17" l="1"/>
  <c r="R102" i="16"/>
  <c r="Q98" i="17" l="1"/>
  <c r="Q110" i="17"/>
  <c r="Q96" i="17" l="1"/>
  <c r="T101" i="17" l="1"/>
  <c r="P46" i="27"/>
  <c r="I26" i="17" s="1"/>
  <c r="O46" i="27"/>
  <c r="Q46" i="27" s="1"/>
  <c r="P45" i="27"/>
  <c r="I25" i="17" s="1"/>
  <c r="O45" i="27"/>
  <c r="Q45" i="27" s="1"/>
  <c r="P44" i="27"/>
  <c r="O44" i="27"/>
  <c r="Q44" i="27" s="1"/>
  <c r="P43" i="27"/>
  <c r="O43" i="27"/>
  <c r="Q43" i="27" s="1"/>
  <c r="R43" i="27" s="1"/>
  <c r="P42" i="27"/>
  <c r="O42" i="27"/>
  <c r="Q42" i="27" s="1"/>
  <c r="R42" i="27" s="1"/>
  <c r="P41" i="27"/>
  <c r="O41" i="27"/>
  <c r="Q41" i="27" s="1"/>
  <c r="R41" i="27" s="1"/>
  <c r="P46" i="26"/>
  <c r="H26" i="17" s="1"/>
  <c r="O46" i="26"/>
  <c r="Q46" i="26" s="1"/>
  <c r="P45" i="26"/>
  <c r="H25" i="17" s="1"/>
  <c r="O45" i="26"/>
  <c r="Q45" i="26" s="1"/>
  <c r="P44" i="26"/>
  <c r="O44" i="26"/>
  <c r="Q44" i="26" s="1"/>
  <c r="R44" i="26" s="1"/>
  <c r="P43" i="26"/>
  <c r="O43" i="26"/>
  <c r="Q43" i="26" s="1"/>
  <c r="P42" i="26"/>
  <c r="O42" i="26"/>
  <c r="Q42" i="26" s="1"/>
  <c r="R42" i="26" s="1"/>
  <c r="P41" i="26"/>
  <c r="O41" i="26"/>
  <c r="Q41" i="26" s="1"/>
  <c r="R41" i="26" s="1"/>
  <c r="P46" i="25"/>
  <c r="G26" i="17" s="1"/>
  <c r="O46" i="25"/>
  <c r="Q46" i="25" s="1"/>
  <c r="P45" i="25"/>
  <c r="G25" i="17" s="1"/>
  <c r="O45" i="25"/>
  <c r="Q45" i="25" s="1"/>
  <c r="P44" i="25"/>
  <c r="O44" i="25"/>
  <c r="Q44" i="25" s="1"/>
  <c r="R44" i="25" s="1"/>
  <c r="P43" i="25"/>
  <c r="O43" i="25"/>
  <c r="Q43" i="25" s="1"/>
  <c r="R43" i="25" s="1"/>
  <c r="P42" i="25"/>
  <c r="O42" i="25"/>
  <c r="Q42" i="25" s="1"/>
  <c r="R42" i="25" s="1"/>
  <c r="P41" i="25"/>
  <c r="O41" i="25"/>
  <c r="Q41" i="25" s="1"/>
  <c r="R41" i="25" s="1"/>
  <c r="P46" i="24"/>
  <c r="F26" i="17" s="1"/>
  <c r="O46" i="24"/>
  <c r="Q46" i="24" s="1"/>
  <c r="P45" i="24"/>
  <c r="F25" i="17" s="1"/>
  <c r="O45" i="24"/>
  <c r="Q45" i="24" s="1"/>
  <c r="P44" i="24"/>
  <c r="O44" i="24"/>
  <c r="Q44" i="24" s="1"/>
  <c r="R44" i="24" s="1"/>
  <c r="P43" i="24"/>
  <c r="F23" i="17" s="1"/>
  <c r="O43" i="24"/>
  <c r="Q43" i="24" s="1"/>
  <c r="R43" i="24" s="1"/>
  <c r="P42" i="24"/>
  <c r="F21" i="17" s="1"/>
  <c r="O42" i="24"/>
  <c r="Q42" i="24" s="1"/>
  <c r="R42" i="24" s="1"/>
  <c r="P41" i="24"/>
  <c r="O41" i="24"/>
  <c r="Q41" i="24" s="1"/>
  <c r="R41" i="24" s="1"/>
  <c r="O46" i="16"/>
  <c r="Q46" i="16" s="1"/>
  <c r="O45" i="16"/>
  <c r="Q45" i="16" s="1"/>
  <c r="O44" i="16"/>
  <c r="P46" i="16"/>
  <c r="E26" i="17" s="1"/>
  <c r="P45" i="16"/>
  <c r="E25" i="17" s="1"/>
  <c r="H17" i="17"/>
  <c r="Q37" i="27"/>
  <c r="I44" i="17" s="1"/>
  <c r="P37" i="27"/>
  <c r="I17" i="17" s="1"/>
  <c r="Q37" i="26"/>
  <c r="H44" i="17" s="1"/>
  <c r="P37" i="26"/>
  <c r="Q38" i="25"/>
  <c r="P38" i="25"/>
  <c r="G18" i="17" s="1"/>
  <c r="Q37" i="24"/>
  <c r="F44" i="17" s="1"/>
  <c r="P37" i="24"/>
  <c r="F17" i="17" s="1"/>
  <c r="P37" i="16"/>
  <c r="E17" i="17" s="1"/>
  <c r="I21" i="17"/>
  <c r="H21" i="17"/>
  <c r="G21" i="17"/>
  <c r="I23" i="17"/>
  <c r="H23" i="17"/>
  <c r="G23" i="17"/>
  <c r="O43" i="16"/>
  <c r="O42" i="16"/>
  <c r="Q42" i="16" s="1"/>
  <c r="O41" i="16"/>
  <c r="P44" i="16"/>
  <c r="E24" i="17" s="1"/>
  <c r="P42" i="16"/>
  <c r="E21" i="17" s="1"/>
  <c r="Q37" i="16" l="1"/>
  <c r="E44" i="17" s="1"/>
  <c r="R44" i="27"/>
  <c r="R38" i="25"/>
  <c r="G45" i="17"/>
  <c r="Q47" i="26"/>
  <c r="R46" i="16"/>
  <c r="E53" i="17"/>
  <c r="R45" i="25"/>
  <c r="G52" i="17"/>
  <c r="R46" i="27"/>
  <c r="I53" i="17"/>
  <c r="R46" i="24"/>
  <c r="F53" i="17"/>
  <c r="Q47" i="25"/>
  <c r="R46" i="25"/>
  <c r="G53" i="17"/>
  <c r="R45" i="27"/>
  <c r="I52" i="17"/>
  <c r="Q47" i="24"/>
  <c r="R45" i="26"/>
  <c r="H52" i="17"/>
  <c r="R45" i="24"/>
  <c r="F52" i="17"/>
  <c r="R46" i="26"/>
  <c r="H53" i="17"/>
  <c r="Q47" i="27"/>
  <c r="R45" i="16"/>
  <c r="E52" i="17"/>
  <c r="J25" i="17"/>
  <c r="J26" i="17"/>
  <c r="R43" i="26"/>
  <c r="H50" i="17"/>
  <c r="R37" i="27"/>
  <c r="I48" i="17"/>
  <c r="I50" i="17"/>
  <c r="R37" i="26"/>
  <c r="H48" i="17"/>
  <c r="G50" i="17"/>
  <c r="G48" i="17"/>
  <c r="R37" i="24"/>
  <c r="F48" i="17"/>
  <c r="F50" i="17"/>
  <c r="R42" i="16"/>
  <c r="E48" i="17"/>
  <c r="R37" i="16"/>
  <c r="J21" i="17"/>
  <c r="Q44" i="16"/>
  <c r="U112" i="17"/>
  <c r="T112" i="17"/>
  <c r="S112" i="17"/>
  <c r="R112" i="17"/>
  <c r="Q112" i="17"/>
  <c r="U111" i="17"/>
  <c r="T111" i="17"/>
  <c r="S111" i="17"/>
  <c r="R111" i="17"/>
  <c r="Q111" i="17"/>
  <c r="U110" i="17"/>
  <c r="T110" i="17"/>
  <c r="S110" i="17"/>
  <c r="R110" i="17"/>
  <c r="U109" i="17"/>
  <c r="T109" i="17"/>
  <c r="S109" i="17"/>
  <c r="R109" i="17"/>
  <c r="Q109" i="17"/>
  <c r="R99" i="27"/>
  <c r="R99" i="26"/>
  <c r="R100" i="25"/>
  <c r="R100" i="24"/>
  <c r="R100" i="16"/>
  <c r="R94" i="27"/>
  <c r="R93" i="27"/>
  <c r="R92" i="27"/>
  <c r="R91" i="27"/>
  <c r="R95" i="27" s="1"/>
  <c r="I70" i="17" s="1"/>
  <c r="R94" i="26"/>
  <c r="R93" i="26"/>
  <c r="R92" i="26"/>
  <c r="R91" i="26"/>
  <c r="R95" i="26" s="1"/>
  <c r="H70" i="17" s="1"/>
  <c r="R94" i="25"/>
  <c r="R93" i="25"/>
  <c r="R92" i="25"/>
  <c r="R91" i="25"/>
  <c r="R95" i="25" s="1"/>
  <c r="G70" i="17" s="1"/>
  <c r="R94" i="24"/>
  <c r="R93" i="24"/>
  <c r="R92" i="24"/>
  <c r="R91" i="24"/>
  <c r="R95" i="24" s="1"/>
  <c r="F70" i="17" s="1"/>
  <c r="R94" i="16"/>
  <c r="R93" i="16"/>
  <c r="R92" i="16"/>
  <c r="R91" i="16"/>
  <c r="R95" i="16" s="1"/>
  <c r="E70" i="17" s="1"/>
  <c r="R47" i="27" l="1"/>
  <c r="R47" i="24"/>
  <c r="J53" i="17"/>
  <c r="R47" i="26"/>
  <c r="R47" i="25"/>
  <c r="J48" i="17"/>
  <c r="R44" i="16"/>
  <c r="E51" i="17"/>
  <c r="S113" i="17"/>
  <c r="T113" i="17"/>
  <c r="Q113" i="17"/>
  <c r="U113" i="17"/>
  <c r="R113" i="17"/>
  <c r="J70" i="17"/>
  <c r="R101" i="27"/>
  <c r="R100" i="27"/>
  <c r="R101" i="26"/>
  <c r="R100" i="26"/>
  <c r="Q104" i="17" s="1"/>
  <c r="R101" i="25"/>
  <c r="R99" i="25"/>
  <c r="R103" i="24"/>
  <c r="R101" i="24"/>
  <c r="R99" i="24"/>
  <c r="V113" i="17" l="1"/>
  <c r="R84" i="25"/>
  <c r="R84" i="24"/>
  <c r="R84" i="16" l="1"/>
  <c r="C21" i="24" l="1"/>
  <c r="C21" i="25" s="1"/>
  <c r="B21" i="24" l="1"/>
  <c r="B21" i="25" s="1"/>
  <c r="A21" i="24"/>
  <c r="A21" i="25" s="1"/>
  <c r="Q41" i="16" l="1"/>
  <c r="A37" i="17" l="1"/>
  <c r="A38" i="17"/>
  <c r="A39" i="17"/>
  <c r="A32" i="17"/>
  <c r="A10" i="17"/>
  <c r="A11" i="17"/>
  <c r="A12" i="17"/>
  <c r="A5" i="17"/>
  <c r="A6" i="17"/>
  <c r="A7" i="17"/>
  <c r="A8" i="17"/>
  <c r="E22" i="27"/>
  <c r="I22" i="27"/>
  <c r="M22" i="27"/>
  <c r="E23" i="27"/>
  <c r="I23" i="27"/>
  <c r="M23" i="27"/>
  <c r="E24" i="27"/>
  <c r="I24" i="27"/>
  <c r="M24" i="27"/>
  <c r="G11" i="27"/>
  <c r="E22" i="26"/>
  <c r="I22" i="26"/>
  <c r="M22" i="26"/>
  <c r="E23" i="26"/>
  <c r="I23" i="26"/>
  <c r="M23" i="26"/>
  <c r="E24" i="26"/>
  <c r="I24" i="26"/>
  <c r="M24" i="26"/>
  <c r="G11" i="26"/>
  <c r="E22" i="25"/>
  <c r="I22" i="25"/>
  <c r="M22" i="25"/>
  <c r="E23" i="25"/>
  <c r="I23" i="25"/>
  <c r="M23" i="25"/>
  <c r="E24" i="25"/>
  <c r="I24" i="25"/>
  <c r="M24" i="25"/>
  <c r="G11" i="25"/>
  <c r="A22" i="24"/>
  <c r="A22" i="25" s="1"/>
  <c r="A22" i="26" s="1"/>
  <c r="A22" i="27" s="1"/>
  <c r="B22" i="24"/>
  <c r="B22" i="25" s="1"/>
  <c r="B22" i="26" s="1"/>
  <c r="B22" i="27" s="1"/>
  <c r="C22" i="24"/>
  <c r="J22" i="24" s="1"/>
  <c r="K22" i="24" s="1"/>
  <c r="E22" i="24"/>
  <c r="I22" i="24"/>
  <c r="M22" i="24"/>
  <c r="A23" i="24"/>
  <c r="A23" i="25" s="1"/>
  <c r="A23" i="26" s="1"/>
  <c r="A23" i="27" s="1"/>
  <c r="B23" i="24"/>
  <c r="B23" i="25" s="1"/>
  <c r="B23" i="26" s="1"/>
  <c r="B23" i="27" s="1"/>
  <c r="C23" i="24"/>
  <c r="J23" i="24" s="1"/>
  <c r="E23" i="24"/>
  <c r="I23" i="24"/>
  <c r="M23" i="24"/>
  <c r="A24" i="24"/>
  <c r="A24" i="25" s="1"/>
  <c r="A24" i="26" s="1"/>
  <c r="A24" i="27" s="1"/>
  <c r="B24" i="24"/>
  <c r="B24" i="25" s="1"/>
  <c r="B24" i="26" s="1"/>
  <c r="B24" i="27" s="1"/>
  <c r="C24" i="24"/>
  <c r="J24" i="24" s="1"/>
  <c r="E24" i="24"/>
  <c r="I24" i="24"/>
  <c r="M24" i="24"/>
  <c r="A11" i="24"/>
  <c r="A11" i="25" s="1"/>
  <c r="A11" i="26" s="1"/>
  <c r="A11" i="27" s="1"/>
  <c r="B11" i="24"/>
  <c r="B11" i="25" s="1"/>
  <c r="B11" i="26" s="1"/>
  <c r="B11" i="27" s="1"/>
  <c r="C11" i="24"/>
  <c r="J11" i="24" s="1"/>
  <c r="M11" i="24" s="1"/>
  <c r="G11" i="24"/>
  <c r="E22" i="16"/>
  <c r="F22" i="16"/>
  <c r="I22" i="16"/>
  <c r="J22" i="16"/>
  <c r="M22" i="16"/>
  <c r="N22" i="16"/>
  <c r="E23" i="16"/>
  <c r="F23" i="16"/>
  <c r="I23" i="16"/>
  <c r="J23" i="16"/>
  <c r="M23" i="16"/>
  <c r="N23" i="16"/>
  <c r="E24" i="16"/>
  <c r="F24" i="16"/>
  <c r="I24" i="16"/>
  <c r="J24" i="16"/>
  <c r="M24" i="16"/>
  <c r="N24" i="16"/>
  <c r="G11" i="16"/>
  <c r="J11" i="16"/>
  <c r="K24" i="24" l="1"/>
  <c r="M11" i="16"/>
  <c r="K24" i="16"/>
  <c r="Q24" i="16" s="1"/>
  <c r="E39" i="17" s="1"/>
  <c r="O23" i="16"/>
  <c r="G23" i="16"/>
  <c r="K22" i="16"/>
  <c r="K23" i="24"/>
  <c r="O24" i="16"/>
  <c r="G24" i="16"/>
  <c r="K23" i="16"/>
  <c r="O22" i="16"/>
  <c r="G22" i="16"/>
  <c r="N22" i="24"/>
  <c r="O22" i="24" s="1"/>
  <c r="C11" i="25"/>
  <c r="J11" i="25" s="1"/>
  <c r="M11" i="25" s="1"/>
  <c r="C24" i="25"/>
  <c r="J24" i="25" s="1"/>
  <c r="K24" i="25" s="1"/>
  <c r="C23" i="25"/>
  <c r="J23" i="25" s="1"/>
  <c r="K23" i="25" s="1"/>
  <c r="N24" i="24"/>
  <c r="O24" i="24" s="1"/>
  <c r="F24" i="24"/>
  <c r="G24" i="24" s="1"/>
  <c r="F5" i="17"/>
  <c r="P22" i="16"/>
  <c r="E10" i="17" s="1"/>
  <c r="N23" i="24"/>
  <c r="O23" i="24" s="1"/>
  <c r="C22" i="25"/>
  <c r="E32" i="17"/>
  <c r="P23" i="16"/>
  <c r="E11" i="17" s="1"/>
  <c r="P24" i="16"/>
  <c r="E12" i="17" s="1"/>
  <c r="E5" i="17"/>
  <c r="F22" i="24"/>
  <c r="G22" i="24" s="1"/>
  <c r="F23" i="24"/>
  <c r="G23" i="24" s="1"/>
  <c r="F32" i="17"/>
  <c r="P11" i="24"/>
  <c r="M26" i="16"/>
  <c r="R101" i="16"/>
  <c r="R99" i="16"/>
  <c r="Q103" i="17" s="1"/>
  <c r="N23" i="25" l="1"/>
  <c r="O23" i="25" s="1"/>
  <c r="C23" i="26"/>
  <c r="F23" i="26" s="1"/>
  <c r="G23" i="26" s="1"/>
  <c r="Q22" i="16"/>
  <c r="E37" i="17" s="1"/>
  <c r="P24" i="24"/>
  <c r="F12" i="17" s="1"/>
  <c r="C11" i="26"/>
  <c r="J11" i="26" s="1"/>
  <c r="M11" i="26" s="1"/>
  <c r="F24" i="25"/>
  <c r="G24" i="25" s="1"/>
  <c r="F23" i="25"/>
  <c r="G23" i="25" s="1"/>
  <c r="Q24" i="24"/>
  <c r="N24" i="25"/>
  <c r="O24" i="25" s="1"/>
  <c r="C24" i="26"/>
  <c r="J24" i="26" s="1"/>
  <c r="K24" i="26" s="1"/>
  <c r="R24" i="16"/>
  <c r="G5" i="17"/>
  <c r="P11" i="16"/>
  <c r="F22" i="25"/>
  <c r="G22" i="25" s="1"/>
  <c r="N22" i="25"/>
  <c r="O22" i="25" s="1"/>
  <c r="J22" i="25"/>
  <c r="K22" i="25" s="1"/>
  <c r="C22" i="26"/>
  <c r="P11" i="25"/>
  <c r="G32" i="17"/>
  <c r="Q23" i="16"/>
  <c r="E38" i="17" s="1"/>
  <c r="P22" i="24"/>
  <c r="F10" i="17" s="1"/>
  <c r="Q22" i="24"/>
  <c r="F37" i="17" s="1"/>
  <c r="P23" i="24"/>
  <c r="F11" i="17" s="1"/>
  <c r="Q23" i="24"/>
  <c r="F38" i="17" s="1"/>
  <c r="Q23" i="25" l="1"/>
  <c r="G38" i="17" s="1"/>
  <c r="Q24" i="25"/>
  <c r="G39" i="17" s="1"/>
  <c r="C11" i="27"/>
  <c r="J11" i="27" s="1"/>
  <c r="R22" i="16"/>
  <c r="C23" i="27"/>
  <c r="F23" i="27" s="1"/>
  <c r="G23" i="27" s="1"/>
  <c r="F24" i="26"/>
  <c r="G24" i="26" s="1"/>
  <c r="N23" i="26"/>
  <c r="O23" i="26" s="1"/>
  <c r="J23" i="26"/>
  <c r="K23" i="26" s="1"/>
  <c r="N24" i="26"/>
  <c r="O24" i="26" s="1"/>
  <c r="C24" i="27"/>
  <c r="J24" i="27" s="1"/>
  <c r="K24" i="27" s="1"/>
  <c r="P23" i="25"/>
  <c r="G11" i="17" s="1"/>
  <c r="F39" i="17"/>
  <c r="R24" i="24"/>
  <c r="P24" i="25"/>
  <c r="G12" i="17" s="1"/>
  <c r="R23" i="16"/>
  <c r="H5" i="17"/>
  <c r="H32" i="17"/>
  <c r="Q22" i="25"/>
  <c r="G37" i="17" s="1"/>
  <c r="P22" i="25"/>
  <c r="J22" i="26"/>
  <c r="K22" i="26" s="1"/>
  <c r="C22" i="27"/>
  <c r="F22" i="26"/>
  <c r="G22" i="26" s="1"/>
  <c r="N22" i="26"/>
  <c r="O22" i="26" s="1"/>
  <c r="R23" i="24"/>
  <c r="R22" i="24"/>
  <c r="Q43" i="16"/>
  <c r="I24" i="17"/>
  <c r="I20" i="17"/>
  <c r="I22" i="17" s="1"/>
  <c r="H24" i="17"/>
  <c r="H20" i="17"/>
  <c r="H22" i="17" s="1"/>
  <c r="G24" i="17"/>
  <c r="G20" i="17"/>
  <c r="G22" i="17" s="1"/>
  <c r="F24" i="17"/>
  <c r="F20" i="17"/>
  <c r="F22" i="17" s="1"/>
  <c r="P43" i="16"/>
  <c r="E23" i="17" s="1"/>
  <c r="J23" i="17" s="1"/>
  <c r="P41" i="16"/>
  <c r="E20" i="17" s="1"/>
  <c r="E22" i="17" s="1"/>
  <c r="E50" i="17" l="1"/>
  <c r="J50" i="17" s="1"/>
  <c r="Q47" i="16"/>
  <c r="N23" i="27"/>
  <c r="O23" i="27" s="1"/>
  <c r="M11" i="27"/>
  <c r="I32" i="17" s="1"/>
  <c r="J32" i="17" s="1"/>
  <c r="I5" i="17"/>
  <c r="R23" i="25"/>
  <c r="Q23" i="26"/>
  <c r="H38" i="17" s="1"/>
  <c r="N24" i="27"/>
  <c r="O24" i="27" s="1"/>
  <c r="Q24" i="26"/>
  <c r="H39" i="17" s="1"/>
  <c r="F24" i="27"/>
  <c r="G24" i="27" s="1"/>
  <c r="J23" i="27"/>
  <c r="K23" i="27" s="1"/>
  <c r="P23" i="26"/>
  <c r="H11" i="17" s="1"/>
  <c r="P24" i="26"/>
  <c r="H12" i="17" s="1"/>
  <c r="R24" i="25"/>
  <c r="R22" i="25"/>
  <c r="G10" i="17"/>
  <c r="P22" i="26"/>
  <c r="P11" i="26"/>
  <c r="J22" i="27"/>
  <c r="K22" i="27" s="1"/>
  <c r="N22" i="27"/>
  <c r="O22" i="27" s="1"/>
  <c r="F22" i="27"/>
  <c r="G22" i="27" s="1"/>
  <c r="Q22" i="26"/>
  <c r="H37" i="17" s="1"/>
  <c r="R41" i="16"/>
  <c r="R43" i="16"/>
  <c r="I51" i="17"/>
  <c r="H51" i="17"/>
  <c r="G51" i="17"/>
  <c r="F51" i="17"/>
  <c r="I47" i="17"/>
  <c r="I49" i="17" s="1"/>
  <c r="H47" i="17"/>
  <c r="H49" i="17" s="1"/>
  <c r="G47" i="17"/>
  <c r="G49" i="17" s="1"/>
  <c r="F47" i="17"/>
  <c r="F49" i="17" s="1"/>
  <c r="R47" i="16" l="1"/>
  <c r="P11" i="27"/>
  <c r="P24" i="27"/>
  <c r="I12" i="17" s="1"/>
  <c r="J12" i="17" s="1"/>
  <c r="Q23" i="27"/>
  <c r="I38" i="17" s="1"/>
  <c r="J38" i="17" s="1"/>
  <c r="Q24" i="27"/>
  <c r="I39" i="17" s="1"/>
  <c r="J39" i="17" s="1"/>
  <c r="R24" i="26"/>
  <c r="R23" i="26"/>
  <c r="P23" i="27"/>
  <c r="P22" i="27"/>
  <c r="H10" i="17"/>
  <c r="R22" i="26"/>
  <c r="Q22" i="27"/>
  <c r="I37" i="17" s="1"/>
  <c r="J37" i="17" s="1"/>
  <c r="P38" i="24"/>
  <c r="F18" i="17" l="1"/>
  <c r="F19" i="17" s="1"/>
  <c r="F27" i="17" s="1"/>
  <c r="Q38" i="24"/>
  <c r="F45" i="17" s="1"/>
  <c r="R24" i="27"/>
  <c r="R23" i="27"/>
  <c r="I11" i="17"/>
  <c r="J11" i="17" s="1"/>
  <c r="R22" i="27"/>
  <c r="I10" i="17"/>
  <c r="J10" i="17" s="1"/>
  <c r="F46" i="17"/>
  <c r="F54" i="17" s="1"/>
  <c r="M25" i="27"/>
  <c r="M26" i="27"/>
  <c r="M27" i="27"/>
  <c r="M21" i="27"/>
  <c r="M25" i="26"/>
  <c r="M26" i="26"/>
  <c r="M27" i="26"/>
  <c r="M21" i="26"/>
  <c r="M25" i="25"/>
  <c r="M26" i="25"/>
  <c r="M27" i="25"/>
  <c r="M21" i="25"/>
  <c r="M25" i="24"/>
  <c r="M26" i="24"/>
  <c r="M27" i="24"/>
  <c r="M21" i="24"/>
  <c r="M25" i="16"/>
  <c r="M27" i="16"/>
  <c r="M21" i="16"/>
  <c r="A4" i="17" l="1"/>
  <c r="A42" i="17"/>
  <c r="C12" i="24"/>
  <c r="J12" i="24" s="1"/>
  <c r="C13" i="24"/>
  <c r="J13" i="24" s="1"/>
  <c r="C14" i="24"/>
  <c r="J14" i="24" s="1"/>
  <c r="C10" i="24"/>
  <c r="C10" i="25" s="1"/>
  <c r="C26" i="24"/>
  <c r="N26" i="24" s="1"/>
  <c r="O26" i="24" s="1"/>
  <c r="C27" i="24"/>
  <c r="N27" i="24" s="1"/>
  <c r="O27" i="24" s="1"/>
  <c r="J21" i="24"/>
  <c r="C25" i="24"/>
  <c r="J25" i="24" s="1"/>
  <c r="B21" i="26"/>
  <c r="B21" i="27" s="1"/>
  <c r="B25" i="24"/>
  <c r="B25" i="25" s="1"/>
  <c r="B25" i="26" s="1"/>
  <c r="B25" i="27" s="1"/>
  <c r="B26" i="24"/>
  <c r="B26" i="25" s="1"/>
  <c r="B26" i="26" s="1"/>
  <c r="B26" i="27" s="1"/>
  <c r="B27" i="24"/>
  <c r="B27" i="25" s="1"/>
  <c r="B27" i="26" s="1"/>
  <c r="B27" i="27" s="1"/>
  <c r="B10" i="24"/>
  <c r="B10" i="25" s="1"/>
  <c r="B10" i="26" s="1"/>
  <c r="B10" i="27" s="1"/>
  <c r="B12" i="24"/>
  <c r="B12" i="25" s="1"/>
  <c r="B12" i="26" s="1"/>
  <c r="B12" i="27" s="1"/>
  <c r="B13" i="24"/>
  <c r="B13" i="25" s="1"/>
  <c r="B13" i="26" s="1"/>
  <c r="B13" i="27" s="1"/>
  <c r="B14" i="24"/>
  <c r="B14" i="25" s="1"/>
  <c r="B14" i="26" s="1"/>
  <c r="B14" i="27" s="1"/>
  <c r="A25" i="24"/>
  <c r="A25" i="25" s="1"/>
  <c r="A25" i="26" s="1"/>
  <c r="A25" i="27" s="1"/>
  <c r="A26" i="24"/>
  <c r="A26" i="25" s="1"/>
  <c r="A26" i="26" s="1"/>
  <c r="A26" i="27" s="1"/>
  <c r="A27" i="24"/>
  <c r="A27" i="25" s="1"/>
  <c r="A27" i="26" s="1"/>
  <c r="A27" i="27" s="1"/>
  <c r="A21" i="26"/>
  <c r="A21" i="27" s="1"/>
  <c r="A12" i="24"/>
  <c r="A12" i="25" s="1"/>
  <c r="A12" i="26" s="1"/>
  <c r="A12" i="27" s="1"/>
  <c r="A13" i="24"/>
  <c r="A13" i="25" s="1"/>
  <c r="A13" i="26" s="1"/>
  <c r="A13" i="27" s="1"/>
  <c r="A14" i="24"/>
  <c r="A14" i="25" s="1"/>
  <c r="A14" i="26" s="1"/>
  <c r="A14" i="27" s="1"/>
  <c r="A10" i="24"/>
  <c r="A10" i="25" s="1"/>
  <c r="A10" i="26" s="1"/>
  <c r="A10" i="27" s="1"/>
  <c r="A15" i="17"/>
  <c r="R122" i="27"/>
  <c r="I82" i="17" s="1"/>
  <c r="R118" i="27"/>
  <c r="I80" i="17" s="1"/>
  <c r="R110" i="27"/>
  <c r="I76" i="17" s="1"/>
  <c r="R103" i="27"/>
  <c r="R98" i="27"/>
  <c r="R114" i="27"/>
  <c r="I78" i="17" s="1"/>
  <c r="R87" i="27"/>
  <c r="R86" i="27"/>
  <c r="R85" i="27"/>
  <c r="R84" i="27"/>
  <c r="R81" i="27"/>
  <c r="I66" i="17" s="1"/>
  <c r="R70" i="27"/>
  <c r="I64" i="17" s="1"/>
  <c r="R57" i="27"/>
  <c r="I62" i="17" s="1"/>
  <c r="R52" i="27"/>
  <c r="I60" i="17" s="1"/>
  <c r="P38" i="27"/>
  <c r="I27" i="27"/>
  <c r="E27" i="27"/>
  <c r="I26" i="27"/>
  <c r="E26" i="27"/>
  <c r="I25" i="27"/>
  <c r="E25" i="27"/>
  <c r="I21" i="27"/>
  <c r="E21" i="27"/>
  <c r="G14" i="27"/>
  <c r="G13" i="27"/>
  <c r="G12" i="27"/>
  <c r="G10" i="27"/>
  <c r="R122" i="26"/>
  <c r="H82" i="17" s="1"/>
  <c r="R118" i="26"/>
  <c r="H80" i="17" s="1"/>
  <c r="R110" i="26"/>
  <c r="H76" i="17" s="1"/>
  <c r="R103" i="26"/>
  <c r="R98" i="26"/>
  <c r="R114" i="26"/>
  <c r="H78" i="17" s="1"/>
  <c r="R87" i="26"/>
  <c r="R86" i="26"/>
  <c r="R85" i="26"/>
  <c r="R84" i="26"/>
  <c r="R81" i="26"/>
  <c r="H66" i="17" s="1"/>
  <c r="R70" i="26"/>
  <c r="H64" i="17" s="1"/>
  <c r="R57" i="26"/>
  <c r="H62" i="17" s="1"/>
  <c r="R52" i="26"/>
  <c r="H60" i="17" s="1"/>
  <c r="P38" i="26"/>
  <c r="I27" i="26"/>
  <c r="E27" i="26"/>
  <c r="I26" i="26"/>
  <c r="E26" i="26"/>
  <c r="I25" i="26"/>
  <c r="E25" i="26"/>
  <c r="I21" i="26"/>
  <c r="E21" i="26"/>
  <c r="G14" i="26"/>
  <c r="G13" i="26"/>
  <c r="G12" i="26"/>
  <c r="G10" i="26"/>
  <c r="R122" i="25"/>
  <c r="G82" i="17" s="1"/>
  <c r="R118" i="25"/>
  <c r="G80" i="17" s="1"/>
  <c r="R110" i="25"/>
  <c r="G76" i="17" s="1"/>
  <c r="R103" i="25"/>
  <c r="R98" i="25"/>
  <c r="R114" i="25"/>
  <c r="G78" i="17" s="1"/>
  <c r="R87" i="25"/>
  <c r="R86" i="25"/>
  <c r="R85" i="25"/>
  <c r="R81" i="25"/>
  <c r="G66" i="17" s="1"/>
  <c r="R70" i="25"/>
  <c r="G64" i="17" s="1"/>
  <c r="R57" i="25"/>
  <c r="G62" i="17" s="1"/>
  <c r="P37" i="25"/>
  <c r="Q37" i="25" s="1"/>
  <c r="G44" i="17" s="1"/>
  <c r="I27" i="25"/>
  <c r="E27" i="25"/>
  <c r="I26" i="25"/>
  <c r="E26" i="25"/>
  <c r="I25" i="25"/>
  <c r="E25" i="25"/>
  <c r="I21" i="25"/>
  <c r="E21" i="25"/>
  <c r="G14" i="25"/>
  <c r="G13" i="25"/>
  <c r="G12" i="25"/>
  <c r="G10" i="25"/>
  <c r="R122" i="24"/>
  <c r="F82" i="17" s="1"/>
  <c r="R118" i="24"/>
  <c r="F80" i="17" s="1"/>
  <c r="R110" i="24"/>
  <c r="F76" i="17" s="1"/>
  <c r="R98" i="24"/>
  <c r="R114" i="24"/>
  <c r="F78" i="17" s="1"/>
  <c r="R87" i="24"/>
  <c r="R86" i="24"/>
  <c r="R85" i="24"/>
  <c r="R81" i="24"/>
  <c r="F66" i="17" s="1"/>
  <c r="R70" i="24"/>
  <c r="F64" i="17" s="1"/>
  <c r="R57" i="24"/>
  <c r="F62" i="17" s="1"/>
  <c r="R52" i="24"/>
  <c r="F60" i="17" s="1"/>
  <c r="R38" i="24"/>
  <c r="I27" i="24"/>
  <c r="E27" i="24"/>
  <c r="I26" i="24"/>
  <c r="E26" i="24"/>
  <c r="I25" i="24"/>
  <c r="E25" i="24"/>
  <c r="I21" i="24"/>
  <c r="E21" i="24"/>
  <c r="G14" i="24"/>
  <c r="G13" i="24"/>
  <c r="G12" i="24"/>
  <c r="G10" i="24"/>
  <c r="E47" i="17"/>
  <c r="E49" i="17" s="1"/>
  <c r="M13" i="24" l="1"/>
  <c r="M12" i="24"/>
  <c r="I18" i="17"/>
  <c r="I19" i="17" s="1"/>
  <c r="I27" i="17" s="1"/>
  <c r="Q38" i="27"/>
  <c r="I45" i="17" s="1"/>
  <c r="I46" i="17" s="1"/>
  <c r="I54" i="17" s="1"/>
  <c r="K25" i="24"/>
  <c r="Q38" i="26"/>
  <c r="H45" i="17" s="1"/>
  <c r="H46" i="17" s="1"/>
  <c r="H54" i="17" s="1"/>
  <c r="H18" i="17"/>
  <c r="H19" i="17" s="1"/>
  <c r="H27" i="17" s="1"/>
  <c r="K21" i="24"/>
  <c r="M14" i="24"/>
  <c r="F35" i="17"/>
  <c r="R104" i="24"/>
  <c r="F74" i="17" s="1"/>
  <c r="R104" i="25"/>
  <c r="G74" i="17" s="1"/>
  <c r="F33" i="17"/>
  <c r="F34" i="17"/>
  <c r="F7" i="17"/>
  <c r="F6" i="17"/>
  <c r="F8" i="17"/>
  <c r="R104" i="27"/>
  <c r="I74" i="17" s="1"/>
  <c r="G17" i="17"/>
  <c r="G19" i="17" s="1"/>
  <c r="G27" i="17" s="1"/>
  <c r="G46" i="17"/>
  <c r="G54" i="17" s="1"/>
  <c r="R104" i="26"/>
  <c r="H74" i="17" s="1"/>
  <c r="C13" i="25"/>
  <c r="J13" i="25" s="1"/>
  <c r="M13" i="25" s="1"/>
  <c r="R88" i="24"/>
  <c r="F68" i="17" s="1"/>
  <c r="F72" i="17" s="1"/>
  <c r="R88" i="27"/>
  <c r="I68" i="17" s="1"/>
  <c r="I72" i="17" s="1"/>
  <c r="R88" i="26"/>
  <c r="H68" i="17" s="1"/>
  <c r="H72" i="17" s="1"/>
  <c r="F27" i="24"/>
  <c r="G27" i="24" s="1"/>
  <c r="R88" i="25"/>
  <c r="G68" i="17" s="1"/>
  <c r="G72" i="17" s="1"/>
  <c r="C14" i="25"/>
  <c r="R52" i="25"/>
  <c r="G60" i="17" s="1"/>
  <c r="C27" i="25"/>
  <c r="J27" i="25" s="1"/>
  <c r="K27" i="25" s="1"/>
  <c r="J26" i="24"/>
  <c r="K26" i="24" s="1"/>
  <c r="C26" i="25"/>
  <c r="C25" i="25"/>
  <c r="C12" i="25"/>
  <c r="J10" i="24"/>
  <c r="M10" i="24" s="1"/>
  <c r="N25" i="24"/>
  <c r="O25" i="24" s="1"/>
  <c r="F25" i="24"/>
  <c r="G25" i="24" s="1"/>
  <c r="J10" i="25"/>
  <c r="M10" i="25" s="1"/>
  <c r="C10" i="26"/>
  <c r="J27" i="24"/>
  <c r="K27" i="24" s="1"/>
  <c r="F26" i="24"/>
  <c r="G26" i="24" s="1"/>
  <c r="N21" i="24"/>
  <c r="O21" i="24" s="1"/>
  <c r="F21" i="24"/>
  <c r="G21" i="24" s="1"/>
  <c r="J52" i="17" l="1"/>
  <c r="G7" i="17"/>
  <c r="F27" i="25"/>
  <c r="G27" i="25" s="1"/>
  <c r="P27" i="24"/>
  <c r="F15" i="17" s="1"/>
  <c r="G31" i="17"/>
  <c r="G4" i="17"/>
  <c r="C13" i="26"/>
  <c r="J13" i="26" s="1"/>
  <c r="M13" i="26" s="1"/>
  <c r="F31" i="17"/>
  <c r="F4" i="17"/>
  <c r="G34" i="17"/>
  <c r="R38" i="27"/>
  <c r="R38" i="26"/>
  <c r="R37" i="25"/>
  <c r="J15" i="24"/>
  <c r="Q27" i="24"/>
  <c r="C14" i="26"/>
  <c r="J14" i="25"/>
  <c r="M14" i="25" s="1"/>
  <c r="Q25" i="24"/>
  <c r="F40" i="17" s="1"/>
  <c r="P14" i="24"/>
  <c r="P13" i="24"/>
  <c r="P12" i="24"/>
  <c r="N27" i="25"/>
  <c r="O27" i="25" s="1"/>
  <c r="C27" i="26"/>
  <c r="N26" i="25"/>
  <c r="O26" i="25" s="1"/>
  <c r="J26" i="25"/>
  <c r="K26" i="25" s="1"/>
  <c r="C26" i="26"/>
  <c r="F26" i="25"/>
  <c r="G26" i="25" s="1"/>
  <c r="J25" i="25"/>
  <c r="K25" i="25" s="1"/>
  <c r="C25" i="26"/>
  <c r="N25" i="25"/>
  <c r="O25" i="25" s="1"/>
  <c r="F25" i="25"/>
  <c r="G25" i="25" s="1"/>
  <c r="C12" i="26"/>
  <c r="J12" i="25"/>
  <c r="M12" i="25" s="1"/>
  <c r="C21" i="26"/>
  <c r="J21" i="25"/>
  <c r="K21" i="25" s="1"/>
  <c r="N21" i="25"/>
  <c r="O21" i="25" s="1"/>
  <c r="F21" i="25"/>
  <c r="G21" i="25" s="1"/>
  <c r="P25" i="24"/>
  <c r="F13" i="17" s="1"/>
  <c r="C10" i="27"/>
  <c r="J10" i="27" s="1"/>
  <c r="M10" i="27" s="1"/>
  <c r="J10" i="26"/>
  <c r="M10" i="26" s="1"/>
  <c r="Q26" i="24"/>
  <c r="F41" i="17" s="1"/>
  <c r="P26" i="24"/>
  <c r="F14" i="17" s="1"/>
  <c r="P21" i="24"/>
  <c r="F9" i="17" s="1"/>
  <c r="Q21" i="24"/>
  <c r="F36" i="17" s="1"/>
  <c r="N25" i="16"/>
  <c r="O25" i="16" s="1"/>
  <c r="N26" i="16"/>
  <c r="O26" i="16" s="1"/>
  <c r="N27" i="16"/>
  <c r="O27" i="16" s="1"/>
  <c r="N21" i="16"/>
  <c r="O21" i="16" s="1"/>
  <c r="F28" i="17" l="1"/>
  <c r="F16" i="17"/>
  <c r="H7" i="17"/>
  <c r="H34" i="17"/>
  <c r="G6" i="17"/>
  <c r="G8" i="17"/>
  <c r="M15" i="25"/>
  <c r="M15" i="24"/>
  <c r="C13" i="27"/>
  <c r="J13" i="27" s="1"/>
  <c r="M13" i="27" s="1"/>
  <c r="P10" i="24"/>
  <c r="P15" i="24" s="1"/>
  <c r="G35" i="17"/>
  <c r="I31" i="17"/>
  <c r="I4" i="17"/>
  <c r="G33" i="17"/>
  <c r="P13" i="25"/>
  <c r="H31" i="17"/>
  <c r="H4" i="17"/>
  <c r="R27" i="24"/>
  <c r="F42" i="17"/>
  <c r="F43" i="17" s="1"/>
  <c r="J14" i="26"/>
  <c r="M14" i="26" s="1"/>
  <c r="C14" i="27"/>
  <c r="J14" i="27" s="1"/>
  <c r="M14" i="27" s="1"/>
  <c r="R25" i="24"/>
  <c r="R26" i="24"/>
  <c r="P12" i="25"/>
  <c r="P10" i="25"/>
  <c r="J27" i="26"/>
  <c r="K27" i="26" s="1"/>
  <c r="N27" i="26"/>
  <c r="O27" i="26" s="1"/>
  <c r="C27" i="27"/>
  <c r="F27" i="26"/>
  <c r="G27" i="26" s="1"/>
  <c r="Q27" i="25"/>
  <c r="G42" i="17" s="1"/>
  <c r="P27" i="25"/>
  <c r="G15" i="17" s="1"/>
  <c r="N26" i="26"/>
  <c r="O26" i="26" s="1"/>
  <c r="C26" i="27"/>
  <c r="J26" i="26"/>
  <c r="K26" i="26" s="1"/>
  <c r="F26" i="26"/>
  <c r="G26" i="26" s="1"/>
  <c r="Q26" i="25"/>
  <c r="G41" i="17" s="1"/>
  <c r="P26" i="25"/>
  <c r="G14" i="17" s="1"/>
  <c r="C25" i="27"/>
  <c r="N25" i="26"/>
  <c r="O25" i="26" s="1"/>
  <c r="F25" i="26"/>
  <c r="G25" i="26" s="1"/>
  <c r="J25" i="26"/>
  <c r="K25" i="26" s="1"/>
  <c r="Q25" i="25"/>
  <c r="G40" i="17" s="1"/>
  <c r="P25" i="25"/>
  <c r="G13" i="17" s="1"/>
  <c r="J12" i="26"/>
  <c r="M12" i="26" s="1"/>
  <c r="C12" i="27"/>
  <c r="J12" i="27" s="1"/>
  <c r="M12" i="27" s="1"/>
  <c r="J15" i="25"/>
  <c r="J21" i="26"/>
  <c r="K21" i="26" s="1"/>
  <c r="C21" i="27"/>
  <c r="F21" i="26"/>
  <c r="G21" i="26" s="1"/>
  <c r="N21" i="26"/>
  <c r="O21" i="26" s="1"/>
  <c r="R21" i="24"/>
  <c r="P21" i="25"/>
  <c r="G9" i="17" s="1"/>
  <c r="P28" i="24"/>
  <c r="I34" i="24" s="1"/>
  <c r="Q28" i="24"/>
  <c r="G12" i="16"/>
  <c r="G13" i="16"/>
  <c r="G14" i="16"/>
  <c r="G28" i="17" l="1"/>
  <c r="F55" i="17"/>
  <c r="F58" i="17" s="1"/>
  <c r="G16" i="17"/>
  <c r="N34" i="24"/>
  <c r="H8" i="17"/>
  <c r="I6" i="17"/>
  <c r="H6" i="17"/>
  <c r="H33" i="17"/>
  <c r="I8" i="17"/>
  <c r="I35" i="17"/>
  <c r="P14" i="25"/>
  <c r="P15" i="25" s="1"/>
  <c r="I34" i="17"/>
  <c r="I7" i="17"/>
  <c r="P13" i="26"/>
  <c r="H35" i="17"/>
  <c r="I33" i="17"/>
  <c r="Q21" i="26"/>
  <c r="H36" i="17" s="1"/>
  <c r="R28" i="24"/>
  <c r="R34" i="24" s="1"/>
  <c r="Q126" i="24" s="1"/>
  <c r="F86" i="17" s="1"/>
  <c r="R25" i="25"/>
  <c r="R27" i="25"/>
  <c r="Q21" i="25"/>
  <c r="G36" i="17" s="1"/>
  <c r="G43" i="17" s="1"/>
  <c r="R26" i="25"/>
  <c r="Q27" i="26"/>
  <c r="H42" i="17" s="1"/>
  <c r="P27" i="26"/>
  <c r="H15" i="17" s="1"/>
  <c r="F27" i="27"/>
  <c r="G27" i="27" s="1"/>
  <c r="N27" i="27"/>
  <c r="O27" i="27" s="1"/>
  <c r="J27" i="27"/>
  <c r="K27" i="27" s="1"/>
  <c r="N26" i="27"/>
  <c r="O26" i="27" s="1"/>
  <c r="J26" i="27"/>
  <c r="K26" i="27" s="1"/>
  <c r="F26" i="27"/>
  <c r="G26" i="27" s="1"/>
  <c r="P26" i="26"/>
  <c r="H14" i="17" s="1"/>
  <c r="Q26" i="26"/>
  <c r="H41" i="17" s="1"/>
  <c r="P25" i="26"/>
  <c r="H13" i="17" s="1"/>
  <c r="Q25" i="26"/>
  <c r="H40" i="17" s="1"/>
  <c r="J25" i="27"/>
  <c r="K25" i="27" s="1"/>
  <c r="N25" i="27"/>
  <c r="O25" i="27" s="1"/>
  <c r="F25" i="27"/>
  <c r="G25" i="27" s="1"/>
  <c r="J15" i="27"/>
  <c r="J15" i="26"/>
  <c r="P28" i="25"/>
  <c r="I34" i="25" s="1"/>
  <c r="P21" i="26"/>
  <c r="H9" i="17" s="1"/>
  <c r="F21" i="27"/>
  <c r="G21" i="27" s="1"/>
  <c r="N21" i="27"/>
  <c r="O21" i="27" s="1"/>
  <c r="J21" i="27"/>
  <c r="K21" i="27" s="1"/>
  <c r="P10" i="26"/>
  <c r="P10" i="27"/>
  <c r="F84" i="17" l="1"/>
  <c r="F88" i="17" s="1"/>
  <c r="H28" i="17"/>
  <c r="H55" i="17"/>
  <c r="G55" i="17"/>
  <c r="G58" i="17" s="1"/>
  <c r="C2" i="24"/>
  <c r="C1" i="24"/>
  <c r="Q124" i="24"/>
  <c r="H43" i="17"/>
  <c r="H16" i="17"/>
  <c r="M15" i="26"/>
  <c r="P14" i="26"/>
  <c r="P13" i="27"/>
  <c r="M15" i="27"/>
  <c r="P12" i="26"/>
  <c r="P12" i="27"/>
  <c r="P14" i="27"/>
  <c r="R21" i="25"/>
  <c r="R28" i="25" s="1"/>
  <c r="R34" i="25" s="1"/>
  <c r="Q126" i="25" s="1"/>
  <c r="G86" i="17" s="1"/>
  <c r="Q28" i="25"/>
  <c r="N34" i="25" s="1"/>
  <c r="R26" i="26"/>
  <c r="R27" i="26"/>
  <c r="Q28" i="26"/>
  <c r="R25" i="26"/>
  <c r="Q27" i="27"/>
  <c r="I42" i="17" s="1"/>
  <c r="P27" i="27"/>
  <c r="I15" i="17" s="1"/>
  <c r="Q26" i="27"/>
  <c r="I41" i="17" s="1"/>
  <c r="P26" i="27"/>
  <c r="I14" i="17" s="1"/>
  <c r="Q25" i="27"/>
  <c r="I40" i="17" s="1"/>
  <c r="P25" i="27"/>
  <c r="I13" i="17" s="1"/>
  <c r="P21" i="27"/>
  <c r="I9" i="17" s="1"/>
  <c r="P28" i="26"/>
  <c r="I34" i="26" s="1"/>
  <c r="E25" i="16"/>
  <c r="E26" i="16"/>
  <c r="E27" i="16"/>
  <c r="I25" i="16"/>
  <c r="I26" i="16"/>
  <c r="I27" i="16"/>
  <c r="I21" i="16"/>
  <c r="A40" i="17"/>
  <c r="A41" i="17"/>
  <c r="A36" i="17"/>
  <c r="A33" i="17"/>
  <c r="A34" i="17"/>
  <c r="A35" i="17"/>
  <c r="A31" i="17"/>
  <c r="A13" i="17"/>
  <c r="A14" i="17"/>
  <c r="A9" i="17"/>
  <c r="H58" i="17" l="1"/>
  <c r="F90" i="17"/>
  <c r="I28" i="17"/>
  <c r="G84" i="17"/>
  <c r="G88" i="17" s="1"/>
  <c r="Q124" i="25"/>
  <c r="C2" i="25"/>
  <c r="C1" i="25"/>
  <c r="I16" i="17"/>
  <c r="P15" i="26"/>
  <c r="N34" i="26"/>
  <c r="P15" i="27"/>
  <c r="Q130" i="24"/>
  <c r="C3" i="24"/>
  <c r="R21" i="26"/>
  <c r="R28" i="26" s="1"/>
  <c r="R25" i="27"/>
  <c r="R26" i="27"/>
  <c r="Q21" i="27"/>
  <c r="I36" i="17" s="1"/>
  <c r="H84" i="17"/>
  <c r="H88" i="17" s="1"/>
  <c r="R27" i="27"/>
  <c r="P28" i="27"/>
  <c r="I34" i="27" s="1"/>
  <c r="G90" i="17" l="1"/>
  <c r="I43" i="17"/>
  <c r="I55" i="17"/>
  <c r="I58" i="17" s="1"/>
  <c r="R34" i="26"/>
  <c r="Q126" i="26" s="1"/>
  <c r="H86" i="17" s="1"/>
  <c r="H90" i="17" s="1"/>
  <c r="Q130" i="25"/>
  <c r="C3" i="25"/>
  <c r="Q28" i="27"/>
  <c r="N34" i="27" s="1"/>
  <c r="R21" i="27"/>
  <c r="R28" i="27" s="1"/>
  <c r="R34" i="27" s="1"/>
  <c r="Q126" i="27" s="1"/>
  <c r="I86" i="17" s="1"/>
  <c r="C2" i="27" l="1"/>
  <c r="C1" i="27"/>
  <c r="Q124" i="27"/>
  <c r="C2" i="26"/>
  <c r="Q124" i="26"/>
  <c r="C1" i="26"/>
  <c r="I84" i="17"/>
  <c r="I88" i="17" s="1"/>
  <c r="P38" i="16"/>
  <c r="J25" i="16"/>
  <c r="K25" i="16" s="1"/>
  <c r="J26" i="16"/>
  <c r="K26" i="16" s="1"/>
  <c r="J27" i="16"/>
  <c r="K27" i="16" s="1"/>
  <c r="J21" i="16"/>
  <c r="K21" i="16" s="1"/>
  <c r="F25" i="16"/>
  <c r="G25" i="16" s="1"/>
  <c r="F26" i="16"/>
  <c r="G26" i="16" s="1"/>
  <c r="F27" i="16"/>
  <c r="G27" i="16" s="1"/>
  <c r="F21" i="16"/>
  <c r="G21" i="16" s="1"/>
  <c r="E21" i="16"/>
  <c r="J12" i="16"/>
  <c r="M12" i="16" s="1"/>
  <c r="J13" i="16"/>
  <c r="M13" i="16" s="1"/>
  <c r="J14" i="16"/>
  <c r="M14" i="16" s="1"/>
  <c r="J10" i="16"/>
  <c r="E18" i="17" l="1"/>
  <c r="Q38" i="16"/>
  <c r="E45" i="17" s="1"/>
  <c r="J45" i="17" s="1"/>
  <c r="I90" i="17"/>
  <c r="C3" i="26"/>
  <c r="J15" i="16"/>
  <c r="Q21" i="16"/>
  <c r="Q130" i="26"/>
  <c r="J17" i="17"/>
  <c r="R38" i="16"/>
  <c r="E6" i="17"/>
  <c r="J6" i="17" s="1"/>
  <c r="E8" i="17"/>
  <c r="P13" i="16"/>
  <c r="E7" i="17"/>
  <c r="C3" i="27"/>
  <c r="Q130" i="27"/>
  <c r="P25" i="16"/>
  <c r="E13" i="17" s="1"/>
  <c r="P26" i="16"/>
  <c r="E4" i="17"/>
  <c r="P27" i="16"/>
  <c r="E15" i="17" s="1"/>
  <c r="J15" i="17" s="1"/>
  <c r="P14" i="16"/>
  <c r="P21" i="16"/>
  <c r="J20" i="17"/>
  <c r="J22" i="17" s="1"/>
  <c r="P12" i="16"/>
  <c r="J18" i="17" l="1"/>
  <c r="J19" i="17" s="1"/>
  <c r="E19" i="17"/>
  <c r="E27" i="17" s="1"/>
  <c r="E14" i="17"/>
  <c r="J24" i="17"/>
  <c r="E9" i="17"/>
  <c r="P28" i="16"/>
  <c r="Q27" i="16"/>
  <c r="Q25" i="16"/>
  <c r="E40" i="17" s="1"/>
  <c r="E35" i="17"/>
  <c r="E34" i="17"/>
  <c r="E33" i="17"/>
  <c r="Q26" i="16"/>
  <c r="R110" i="16"/>
  <c r="E76" i="17" s="1"/>
  <c r="R57" i="16"/>
  <c r="E62" i="17" s="1"/>
  <c r="E16" i="17" l="1"/>
  <c r="J27" i="17"/>
  <c r="E28" i="17"/>
  <c r="J51" i="17"/>
  <c r="E42" i="17"/>
  <c r="J42" i="17" s="1"/>
  <c r="E41" i="17"/>
  <c r="J41" i="17" s="1"/>
  <c r="J47" i="17"/>
  <c r="J49" i="17" s="1"/>
  <c r="I34" i="16"/>
  <c r="J40" i="17"/>
  <c r="J62" i="17"/>
  <c r="E46" i="17" l="1"/>
  <c r="E54" i="17" s="1"/>
  <c r="J8" i="17"/>
  <c r="J44" i="17" l="1"/>
  <c r="J46" i="17" s="1"/>
  <c r="J54" i="17" s="1"/>
  <c r="J5" i="17"/>
  <c r="J7" i="17"/>
  <c r="J4" i="17"/>
  <c r="J35" i="17"/>
  <c r="R25" i="16"/>
  <c r="J9" i="17" l="1"/>
  <c r="J13" i="17"/>
  <c r="J34" i="17"/>
  <c r="J33" i="17"/>
  <c r="J14" i="17" l="1"/>
  <c r="J28" i="17" s="1"/>
  <c r="R52" i="16"/>
  <c r="E60" i="17" s="1"/>
  <c r="R122" i="16"/>
  <c r="E82" i="17" s="1"/>
  <c r="R118" i="16"/>
  <c r="E80" i="17" s="1"/>
  <c r="J76" i="17"/>
  <c r="R98" i="16"/>
  <c r="Q102" i="17" s="1"/>
  <c r="R103" i="16"/>
  <c r="R114" i="16"/>
  <c r="E78" i="17" s="1"/>
  <c r="R85" i="16"/>
  <c r="R86" i="16"/>
  <c r="R87" i="16"/>
  <c r="R70" i="16"/>
  <c r="E64" i="17" s="1"/>
  <c r="R81" i="16"/>
  <c r="G10" i="16"/>
  <c r="M10" i="16" s="1"/>
  <c r="Q107" i="17" l="1"/>
  <c r="R107" i="17" s="1"/>
  <c r="Q105" i="17"/>
  <c r="E66" i="17"/>
  <c r="J66" i="17" s="1"/>
  <c r="Q99" i="17"/>
  <c r="J16" i="17"/>
  <c r="M15" i="16"/>
  <c r="J82" i="17"/>
  <c r="J80" i="17"/>
  <c r="J60" i="17"/>
  <c r="Q97" i="17" s="1"/>
  <c r="J64" i="17"/>
  <c r="J78" i="17"/>
  <c r="R27" i="16"/>
  <c r="R26" i="16"/>
  <c r="R104" i="16"/>
  <c r="E74" i="17" s="1"/>
  <c r="R88" i="16"/>
  <c r="E68" i="17" s="1"/>
  <c r="E72" i="17" s="1"/>
  <c r="P10" i="16" l="1"/>
  <c r="P15" i="16" s="1"/>
  <c r="E31" i="17"/>
  <c r="J68" i="17"/>
  <c r="J72" i="17" s="1"/>
  <c r="J74" i="17"/>
  <c r="J31" i="17" l="1"/>
  <c r="Q28" i="16"/>
  <c r="N34" i="16" s="1"/>
  <c r="R21" i="16" l="1"/>
  <c r="R28" i="16" s="1"/>
  <c r="R34" i="16" s="1"/>
  <c r="Q126" i="16" s="1"/>
  <c r="E36" i="17"/>
  <c r="E86" i="17" l="1"/>
  <c r="L86" i="17" s="1"/>
  <c r="E55" i="17"/>
  <c r="E58" i="17" s="1"/>
  <c r="C2" i="16"/>
  <c r="C1" i="16"/>
  <c r="Q124" i="16"/>
  <c r="E43" i="17"/>
  <c r="J36" i="17"/>
  <c r="J55" i="17" s="1"/>
  <c r="J58" i="17" s="1"/>
  <c r="E84" i="17" l="1"/>
  <c r="E88" i="17" s="1"/>
  <c r="L88" i="17" s="1"/>
  <c r="J43" i="17"/>
  <c r="Q130" i="16"/>
  <c r="C3" i="16"/>
  <c r="E90" i="17" l="1"/>
  <c r="L90" i="17" s="1"/>
  <c r="L84" i="17"/>
  <c r="J84" i="17"/>
  <c r="J88" i="17" l="1"/>
  <c r="J86" i="17" s="1"/>
  <c r="J90" i="17" s="1"/>
</calcChain>
</file>

<file path=xl/comments1.xml><?xml version="1.0" encoding="utf-8"?>
<comments xmlns="http://schemas.openxmlformats.org/spreadsheetml/2006/main">
  <authors>
    <author>Donna Russell</author>
  </authors>
  <commentList>
    <comment ref="A62" authorId="0" shapeId="0">
      <text>
        <r>
          <rPr>
            <b/>
            <sz val="9"/>
            <color indexed="81"/>
            <rFont val="Tahoma"/>
            <family val="2"/>
          </rPr>
          <t>Not eligible for F&amp;A.</t>
        </r>
      </text>
    </comment>
    <comment ref="A74" authorId="0" shapeId="0">
      <text>
        <r>
          <rPr>
            <b/>
            <sz val="9"/>
            <color indexed="81"/>
            <rFont val="Tahoma"/>
            <family val="2"/>
          </rPr>
          <t>Not eligible for F&amp;A.</t>
        </r>
      </text>
    </comment>
    <comment ref="A76" authorId="0" shapeId="0">
      <text>
        <r>
          <rPr>
            <b/>
            <sz val="9"/>
            <color indexed="81"/>
            <rFont val="Tahoma"/>
            <family val="2"/>
          </rPr>
          <t>Only eligible for F&amp;A for the first $25,000 of each subawardee.</t>
        </r>
      </text>
    </comment>
    <comment ref="A78" authorId="0" shapeId="0">
      <text>
        <r>
          <rPr>
            <b/>
            <sz val="9"/>
            <color indexed="81"/>
            <rFont val="Tahoma"/>
            <family val="2"/>
          </rPr>
          <t>Not eligible for F&amp;A.</t>
        </r>
      </text>
    </comment>
    <comment ref="A82" authorId="0" shapeId="0">
      <text>
        <r>
          <rPr>
            <b/>
            <sz val="9"/>
            <color indexed="81"/>
            <rFont val="Tahoma"/>
            <family val="2"/>
          </rPr>
          <t>Not eligible for F&amp;A.</t>
        </r>
      </text>
    </comment>
  </commentList>
</comments>
</file>

<file path=xl/comments2.xml><?xml version="1.0" encoding="utf-8"?>
<comments xmlns="http://schemas.openxmlformats.org/spreadsheetml/2006/main">
  <authors>
    <author>Donna Russell</author>
  </authors>
  <commentList>
    <comment ref="A40" authorId="0" shapeId="0">
      <text>
        <r>
          <rPr>
            <b/>
            <sz val="14"/>
            <color indexed="81"/>
            <rFont val="Tahoma"/>
            <family val="2"/>
          </rPr>
          <t>GRADUATE ASSISTANTSHIPS SALARIES</t>
        </r>
        <r>
          <rPr>
            <sz val="12"/>
            <color indexed="81"/>
            <rFont val="Tahoma"/>
            <family val="2"/>
          </rPr>
          <t xml:space="preserve">
</t>
        </r>
        <r>
          <rPr>
            <b/>
            <sz val="12"/>
            <color indexed="81"/>
            <rFont val="Tahoma"/>
            <family val="2"/>
          </rPr>
          <t>Master's/Specialist (Full-time, 50%)</t>
        </r>
        <r>
          <rPr>
            <sz val="12"/>
            <color indexed="81"/>
            <rFont val="Tahoma"/>
            <family val="2"/>
          </rPr>
          <t xml:space="preserve">
9 months (fall &amp; spring)               $8,000 - $16,000
4.5 months (fall or spring)           $4,000 - $  8,000
3 months (summer I &amp; II)           $2,666 - $  5,328
1.5 months (one summer term)   $1,333 - $  2,664
</t>
        </r>
        <r>
          <rPr>
            <b/>
            <sz val="12"/>
            <color indexed="81"/>
            <rFont val="Tahoma"/>
            <family val="2"/>
          </rPr>
          <t>Doctoral (Full-time, 50%)</t>
        </r>
        <r>
          <rPr>
            <sz val="12"/>
            <color indexed="81"/>
            <rFont val="Tahoma"/>
            <family val="2"/>
          </rPr>
          <t xml:space="preserve">
9 months (fall &amp; spring)               $10,000 - $18,000
4.5 months (fall or spring)           $  5,000 - $  9,000
3 months (summer I &amp; II)           $  3,333 - $  5,994
1.5 months (one summer term)   $  1,666 - $  2,997
*A full-time graduate assistant works 20 hours per week.
*A full-time teaching assistant teaches two classes.
*A half-time graduate assistant works 10 hours per week.
*A half-time teaching assistant teaches one class.</t>
        </r>
      </text>
    </comment>
    <comment ref="A49" authorId="0" shapeId="0">
      <text>
        <r>
          <rPr>
            <sz val="12"/>
            <color indexed="81"/>
            <rFont val="Tahoma"/>
            <family val="2"/>
          </rPr>
          <t>Only provides advice or direction.  They do not perform part of the scope of work, can not be an employee of the institution, has no controls with regard to manner of performance, and is a work for hire with no rights to the end product.</t>
        </r>
      </text>
    </comment>
    <comment ref="A54" authorId="0" shapeId="0">
      <text>
        <r>
          <rPr>
            <sz val="12"/>
            <color indexed="81"/>
            <rFont val="Tahoma"/>
            <family val="2"/>
          </rPr>
          <t>Generally, equipment is defined as any item with an acquisition cost of $5,000 or more per unit and a useful life of more than one year.  This could be multiple components used to build one large unit.</t>
        </r>
      </text>
    </comment>
    <comment ref="A59" authorId="0" shapeId="0">
      <text>
        <r>
          <rPr>
            <sz val="12"/>
            <color indexed="81"/>
            <rFont val="Tahoma"/>
            <family val="2"/>
          </rPr>
          <t>Supplies costing less than $5,000 each.
Laptops are normally listed here.
Purchase of Animals is Supply Item</t>
        </r>
      </text>
    </comment>
    <comment ref="A72" authorId="0" shapeId="0">
      <text>
        <r>
          <rPr>
            <b/>
            <sz val="12"/>
            <color indexed="81"/>
            <rFont val="Tahoma"/>
            <family val="2"/>
          </rPr>
          <t>ADP &amp; Computer Services</t>
        </r>
        <r>
          <rPr>
            <sz val="12"/>
            <color indexed="81"/>
            <rFont val="Tahoma"/>
            <family val="2"/>
          </rPr>
          <t xml:space="preserve">
Automatic data processing (ADP) and other computer services must be research-specific services such as reserved computing time, web conferencing, web services and secure storage of project data. This budget section should not include software, standard desktop office computers, laptops or the standard tech support provided by your institution. Those items are considered part of the university's calculated facilities and administrative costs. </t>
        </r>
      </text>
    </comment>
    <comment ref="A83" authorId="0" shapeId="0">
      <text>
        <r>
          <rPr>
            <sz val="12"/>
            <color indexed="81"/>
            <rFont val="Tahoma"/>
            <family val="2"/>
          </rPr>
          <t>ETAMU to DFW: 169 miles round-trip</t>
        </r>
      </text>
    </comment>
    <comment ref="A90" authorId="0" shapeId="0">
      <text>
        <r>
          <rPr>
            <b/>
            <sz val="12"/>
            <color indexed="81"/>
            <rFont val="Tahoma"/>
            <family val="2"/>
          </rPr>
          <t>Traveler</t>
        </r>
        <r>
          <rPr>
            <sz val="12"/>
            <color indexed="81"/>
            <rFont val="Tahoma"/>
            <family val="2"/>
          </rPr>
          <t xml:space="preserve"> – complete the Request for Foreign Travel Form &amp; Checklist packet and compile any additional documentation required
</t>
        </r>
        <r>
          <rPr>
            <b/>
            <sz val="16"/>
            <color indexed="81"/>
            <rFont val="Tahoma"/>
            <family val="2"/>
          </rPr>
          <t>NOTE: NO travel can be paid by a country of concern!</t>
        </r>
        <r>
          <rPr>
            <sz val="12"/>
            <color indexed="81"/>
            <rFont val="Tahoma"/>
            <family val="2"/>
          </rPr>
          <t xml:space="preserve">
Create an Authorization Request in Emburse
</t>
        </r>
        <r>
          <rPr>
            <b/>
            <sz val="12"/>
            <color indexed="81"/>
            <rFont val="Tahoma"/>
            <family val="2"/>
          </rPr>
          <t>Must be submitted at least 30 days prior to the date of departure.</t>
        </r>
        <r>
          <rPr>
            <sz val="12"/>
            <color indexed="81"/>
            <rFont val="Tahoma"/>
            <family val="2"/>
          </rPr>
          <t xml:space="preserve"> </t>
        </r>
        <r>
          <rPr>
            <b/>
            <u/>
            <sz val="12"/>
            <color indexed="81"/>
            <rFont val="Tahoma"/>
            <family val="2"/>
          </rPr>
          <t>If traveling to a high risk country, submit the Authorization Request earlier to ensure that it has ample time to be vetted and approved. External Research Grant exceptions may apply.</t>
        </r>
        <r>
          <rPr>
            <sz val="12"/>
            <color indexed="81"/>
            <rFont val="Tahoma"/>
            <family val="2"/>
          </rPr>
          <t xml:space="preserve">
Indicate in the “Trip Purpose &amp; Benefit whether the trip is Group or Individual travel. Additionally, provide as many details as possible (500 character limit)
Attached Request for Foreign Travel Form &amp; Checklist packet along with accompanying documentation to the Authorization Request
Estimate the anticipated expenses (this will encumber funds for the trip from the account selected in the Authorization Request Header)
Review the Authorization Request for accuracy and submit
</t>
        </r>
        <r>
          <rPr>
            <b/>
            <sz val="12"/>
            <color indexed="81"/>
            <rFont val="Tahoma"/>
            <family val="2"/>
          </rPr>
          <t>Emburse will send an automated email notification stating that the Authorization Request has been approved. Travel can been booked at this time.</t>
        </r>
        <r>
          <rPr>
            <sz val="12"/>
            <color indexed="81"/>
            <rFont val="Tahoma"/>
            <family val="2"/>
          </rPr>
          <t xml:space="preserve">
</t>
        </r>
        <r>
          <rPr>
            <b/>
            <sz val="12"/>
            <color indexed="81"/>
            <rFont val="Tahoma"/>
            <family val="2"/>
          </rPr>
          <t>Important Information</t>
        </r>
        <r>
          <rPr>
            <sz val="12"/>
            <color indexed="81"/>
            <rFont val="Tahoma"/>
            <family val="2"/>
          </rPr>
          <t xml:space="preserve">
The same rules and documentation apply to travel to Canada and Mexico.
**Foreign travel must be booked through the Concur eTravel system or directly with a Corporate Travel Planners (CTP) agent when available. Travel which is unavailable to be booked through Concur or CTP must be preapproved (submit documentation with the Authorization Request). Any travel booked outside Concur or CTP will not be reimbursed without prior approval.**
</t>
        </r>
        <r>
          <rPr>
            <b/>
            <sz val="12"/>
            <color indexed="81"/>
            <rFont val="Tahoma"/>
            <family val="2"/>
          </rPr>
          <t>Any Authorization Requests submitted without all required documentation will be returned to the traveler.</t>
        </r>
        <r>
          <rPr>
            <sz val="12"/>
            <color indexed="81"/>
            <rFont val="Tahoma"/>
            <family val="2"/>
          </rPr>
          <t xml:space="preserve">
Flights should not be booked in Embruse until an Authorization Request has been approved. It is important to submit your Authorization Request as soon as possible.
</t>
        </r>
        <r>
          <rPr>
            <b/>
            <sz val="16"/>
            <color indexed="81"/>
            <rFont val="Tahoma"/>
            <family val="2"/>
          </rPr>
          <t xml:space="preserve">
Travel to High Risk Countries</t>
        </r>
        <r>
          <rPr>
            <sz val="12"/>
            <color indexed="81"/>
            <rFont val="Tahoma"/>
            <family val="2"/>
          </rPr>
          <t xml:space="preserve">
In accordance with the policy of The Texas A&amp;M University System, employees traveling to high risk countries</t>
        </r>
        <r>
          <rPr>
            <b/>
            <sz val="12"/>
            <color indexed="81"/>
            <rFont val="Tahoma"/>
            <family val="2"/>
          </rPr>
          <t xml:space="preserve"> </t>
        </r>
        <r>
          <rPr>
            <b/>
            <u/>
            <sz val="12"/>
            <color indexed="81"/>
            <rFont val="Tahoma"/>
            <family val="2"/>
          </rPr>
          <t>must</t>
        </r>
        <r>
          <rPr>
            <b/>
            <sz val="12"/>
            <color indexed="81"/>
            <rFont val="Tahoma"/>
            <family val="2"/>
          </rPr>
          <t xml:space="preserve"> complete an International Travel Questionnaire, and submit it with their Authorization Request</t>
        </r>
        <r>
          <rPr>
            <sz val="12"/>
            <color indexed="81"/>
            <rFont val="Tahoma"/>
            <family val="2"/>
          </rPr>
          <t>.  Authorization Requests for travel to high risk countries automatically route to System Risk Management.
An updated list of countries currently considered high risk can be found on the System Risk Management website.</t>
        </r>
      </text>
    </comment>
    <comment ref="A97" authorId="0" shapeId="0">
      <text>
        <r>
          <rPr>
            <sz val="14"/>
            <color indexed="81"/>
            <rFont val="Calibri"/>
            <family val="2"/>
            <scheme val="minor"/>
          </rPr>
          <t xml:space="preserve">These are costs paid to participants, or trainees (but NOT employees), in connection with conferences or traning projects.  Participant costs are not normally allowed on research projects, but can be charged if the project includes an education or outreach component and the agency approves such costs.
</t>
        </r>
        <r>
          <rPr>
            <b/>
            <sz val="14"/>
            <color indexed="81"/>
            <rFont val="Calibri"/>
            <family val="2"/>
            <scheme val="minor"/>
          </rPr>
          <t xml:space="preserve">
This category does </t>
        </r>
        <r>
          <rPr>
            <b/>
            <u/>
            <sz val="14"/>
            <color indexed="81"/>
            <rFont val="Calibri"/>
            <family val="2"/>
            <scheme val="minor"/>
          </rPr>
          <t>NOT</t>
        </r>
        <r>
          <rPr>
            <b/>
            <sz val="14"/>
            <color indexed="81"/>
            <rFont val="Calibri"/>
            <family val="2"/>
            <scheme val="minor"/>
          </rPr>
          <t xml:space="preserve"> include research subjects.</t>
        </r>
        <r>
          <rPr>
            <sz val="14"/>
            <color indexed="81"/>
            <rFont val="Calibri"/>
            <family val="2"/>
            <scheme val="minor"/>
          </rPr>
          <t xml:space="preserve">
The Graduate Office will no longer cover the tuition waiver for GARs that are funded from sources outside the university.  Because some funding agencies will not allow their funds to be used for tuition and fees, I have agreed that I will cover the tuition waiver funds for these grants.  However, if a grant allows the funds to cover tuition/fees and the faculty does not include them in the budget, then the college and/or department will have to cover the expense.  I have notified the Provost Office. 11/13/2024 Brent Donham</t>
        </r>
      </text>
    </comment>
    <comment ref="A106" authorId="0" shapeId="0">
      <text>
        <r>
          <rPr>
            <sz val="12"/>
            <color indexed="81"/>
            <rFont val="Tahoma"/>
            <family val="2"/>
          </rPr>
          <t>Subawards are when funds will be supplied to another university, or entity, as a result of a grant or award.  They perform a substantive amount of scope of work under the grant or contract with responsibilty for programmatic decision-making and measurable performance requirements.  They must adhere to Federal compliance requirements if it is a federal award and retains IP if a university.
In most instances when a proposal includes a subaward, a separate budget should be submitted on sponsor's forms for the subawardee and the subaward total is then listed a lump sum (including any indirect costs) on the contractual/subaward line in your institution's budget.  Subawardees are entitled to request indirect costs up to the amount allowed by the sponsor's guidelines or the subawardee's negotiated indirect cost rate agreement.
ETAMU can claim indirect costs on up to $25,000 total of each subaward.</t>
        </r>
      </text>
    </comment>
    <comment ref="A112" authorId="0" shapeId="0">
      <text>
        <r>
          <rPr>
            <sz val="12"/>
            <color indexed="81"/>
            <rFont val="Tahoma"/>
            <family val="2"/>
          </rPr>
          <t>No IDC allowed on these costs.
ETAMU does not normally have these as they are usually associated with clinical trials.</t>
        </r>
      </text>
    </comment>
    <comment ref="A120" authorId="0" shapeId="0">
      <text>
        <r>
          <rPr>
            <sz val="12"/>
            <color indexed="81"/>
            <rFont val="Tahoma"/>
            <family val="2"/>
          </rPr>
          <t>No IDC allowed on these costs.</t>
        </r>
      </text>
    </comment>
  </commentList>
</comments>
</file>

<file path=xl/comments3.xml><?xml version="1.0" encoding="utf-8"?>
<comments xmlns="http://schemas.openxmlformats.org/spreadsheetml/2006/main">
  <authors>
    <author>Donna Russell</author>
  </authors>
  <commentList>
    <comment ref="A40" authorId="0" shapeId="0">
      <text>
        <r>
          <rPr>
            <b/>
            <sz val="14"/>
            <color indexed="81"/>
            <rFont val="Tahoma"/>
            <family val="2"/>
          </rPr>
          <t>GRADUATE ASSISTANTSHIPS SALARIES</t>
        </r>
        <r>
          <rPr>
            <sz val="12"/>
            <color indexed="81"/>
            <rFont val="Tahoma"/>
            <family val="2"/>
          </rPr>
          <t xml:space="preserve">
</t>
        </r>
        <r>
          <rPr>
            <b/>
            <sz val="12"/>
            <color indexed="81"/>
            <rFont val="Tahoma"/>
            <family val="2"/>
          </rPr>
          <t>Master's/Specialist (Full-time, 50%)</t>
        </r>
        <r>
          <rPr>
            <sz val="12"/>
            <color indexed="81"/>
            <rFont val="Tahoma"/>
            <family val="2"/>
          </rPr>
          <t xml:space="preserve">
9 months (fall &amp; spring)               $8,000 - $16,000
4.5 months (fall or spring)           $4,000 - $  8,000
3 months (summer I &amp; II)           $2,666 - $  5,328
1.5 months (one summer term)   $1,333 - $  2,664
</t>
        </r>
        <r>
          <rPr>
            <b/>
            <sz val="12"/>
            <color indexed="81"/>
            <rFont val="Tahoma"/>
            <family val="2"/>
          </rPr>
          <t>Doctoral (Full-time, 50%)</t>
        </r>
        <r>
          <rPr>
            <sz val="12"/>
            <color indexed="81"/>
            <rFont val="Tahoma"/>
            <family val="2"/>
          </rPr>
          <t xml:space="preserve">
9 months (fall &amp; spring)               $10,000 - $18,000
4.5 months (fall or spring)           $  5,000 - $  9,000
3 months (summer I &amp; II)           $  3,333 - $  5,994
1.5 months (one summer term)   $  1,666 - $  2,997
*A full-time graduate assistant works 20 hours per week.
*A full-time teaching assistant teaches two classes.
*A half-time graduate assistant works 10 hours per week.
*A half-time teaching assistant teaches one class.</t>
        </r>
      </text>
    </comment>
    <comment ref="A49" authorId="0" shapeId="0">
      <text>
        <r>
          <rPr>
            <sz val="12"/>
            <color indexed="81"/>
            <rFont val="Tahoma"/>
            <family val="2"/>
          </rPr>
          <t>Only provides advice or direction.  They do not perform part of the scope of work, can not be an employee of the institution, has no controls with regard to manner of performance, and is a work for hire with no rights to the end product.</t>
        </r>
      </text>
    </comment>
    <comment ref="A54" authorId="0" shapeId="0">
      <text>
        <r>
          <rPr>
            <sz val="12"/>
            <color indexed="81"/>
            <rFont val="Tahoma"/>
            <family val="2"/>
          </rPr>
          <t>Generally, equipment is defined as any item with an acquisition cost of $5,000 or more per unit and a useful life of more than one year.  This could be multiple components used to build one large unit.</t>
        </r>
      </text>
    </comment>
    <comment ref="A59" authorId="0" shapeId="0">
      <text>
        <r>
          <rPr>
            <sz val="12"/>
            <color indexed="81"/>
            <rFont val="Tahoma"/>
            <family val="2"/>
          </rPr>
          <t>Supplies costing less than $5,000 each.
Laptops are normally listed here.
Purchase of Animals is Supply Item</t>
        </r>
      </text>
    </comment>
    <comment ref="A72" authorId="0" shapeId="0">
      <text>
        <r>
          <rPr>
            <b/>
            <sz val="12"/>
            <color indexed="81"/>
            <rFont val="Tahoma"/>
            <family val="2"/>
          </rPr>
          <t>ADP &amp; Computer Services</t>
        </r>
        <r>
          <rPr>
            <sz val="12"/>
            <color indexed="81"/>
            <rFont val="Tahoma"/>
            <family val="2"/>
          </rPr>
          <t xml:space="preserve">
Automatic data processing (ADP) and other computer services must be research-specific services such as reserved computing time, web conferencing, web services and secure storage of project data. This budget section should not include software, standard desktop office computers, laptops or the standard tech support provided by your institution. Those items are considered part of the university's calculated facilities and administrative costs. </t>
        </r>
      </text>
    </comment>
    <comment ref="A83" authorId="0" shapeId="0">
      <text>
        <r>
          <rPr>
            <sz val="12"/>
            <color indexed="81"/>
            <rFont val="Tahoma"/>
            <family val="2"/>
          </rPr>
          <t>ETAMU to DFW: 169 miles round-trip</t>
        </r>
      </text>
    </comment>
    <comment ref="A90" authorId="0" shapeId="0">
      <text>
        <r>
          <rPr>
            <b/>
            <sz val="12"/>
            <color indexed="81"/>
            <rFont val="Tahoma"/>
            <family val="2"/>
          </rPr>
          <t>Traveler</t>
        </r>
        <r>
          <rPr>
            <sz val="12"/>
            <color indexed="81"/>
            <rFont val="Tahoma"/>
            <family val="2"/>
          </rPr>
          <t xml:space="preserve"> – complete the Request for Foreign Travel Form &amp; Checklist packet and compile any additional documentation required
</t>
        </r>
        <r>
          <rPr>
            <b/>
            <sz val="16"/>
            <color indexed="81"/>
            <rFont val="Tahoma"/>
            <family val="2"/>
          </rPr>
          <t>NOTE: NO travel can be paid by a country of concern!</t>
        </r>
        <r>
          <rPr>
            <sz val="12"/>
            <color indexed="81"/>
            <rFont val="Tahoma"/>
            <family val="2"/>
          </rPr>
          <t xml:space="preserve">
Create an Authorization Request in Emburse
</t>
        </r>
        <r>
          <rPr>
            <b/>
            <sz val="12"/>
            <color indexed="81"/>
            <rFont val="Tahoma"/>
            <family val="2"/>
          </rPr>
          <t>Must be submitted at least 30 days prior to the date of departure.</t>
        </r>
        <r>
          <rPr>
            <sz val="12"/>
            <color indexed="81"/>
            <rFont val="Tahoma"/>
            <family val="2"/>
          </rPr>
          <t xml:space="preserve"> </t>
        </r>
        <r>
          <rPr>
            <b/>
            <u/>
            <sz val="12"/>
            <color indexed="81"/>
            <rFont val="Tahoma"/>
            <family val="2"/>
          </rPr>
          <t>If traveling to a high risk country, submit the Authorization Request earlier to ensure that it has ample time to be vetted and approved. External Research Grant exceptions may apply.</t>
        </r>
        <r>
          <rPr>
            <sz val="12"/>
            <color indexed="81"/>
            <rFont val="Tahoma"/>
            <family val="2"/>
          </rPr>
          <t xml:space="preserve">
Indicate in the “Trip Purpose &amp; Benefit whether the trip is Group or Individual travel. Additionally, provide as many details as possible (500 character limit)
Attached Request for Foreign Travel Form &amp; Checklist packet along with accompanying documentation to the Authorization Request
Estimate the anticipated expenses (this will encumber funds for the trip from the account selected in the Authorization Request Header)
Review the Authorization Request for accuracy and submit
</t>
        </r>
        <r>
          <rPr>
            <b/>
            <sz val="12"/>
            <color indexed="81"/>
            <rFont val="Tahoma"/>
            <family val="2"/>
          </rPr>
          <t>Emburse will send an automated email notification stating that the Authorization Request has been approved. Travel can been booked at this time.</t>
        </r>
        <r>
          <rPr>
            <sz val="12"/>
            <color indexed="81"/>
            <rFont val="Tahoma"/>
            <family val="2"/>
          </rPr>
          <t xml:space="preserve">
</t>
        </r>
        <r>
          <rPr>
            <b/>
            <sz val="12"/>
            <color indexed="81"/>
            <rFont val="Tahoma"/>
            <family val="2"/>
          </rPr>
          <t>Important Information</t>
        </r>
        <r>
          <rPr>
            <sz val="12"/>
            <color indexed="81"/>
            <rFont val="Tahoma"/>
            <family val="2"/>
          </rPr>
          <t xml:space="preserve">
The same rules and documentation apply to travel to Canada and Mexico.
**Foreign travel must be booked through the Concur eTravel system or directly with a Corporate Travel Planners (CTP) agent when available. Travel which is unavailable to be booked through Concur or CTP must be preapproved (submit documentation with the Authorization Request). Any travel booked outside Concur or CTP will not be reimbursed without prior approval.**
</t>
        </r>
        <r>
          <rPr>
            <b/>
            <sz val="12"/>
            <color indexed="81"/>
            <rFont val="Tahoma"/>
            <family val="2"/>
          </rPr>
          <t>Any Authorization Requests submitted without all required documentation will be returned to the traveler.</t>
        </r>
        <r>
          <rPr>
            <sz val="12"/>
            <color indexed="81"/>
            <rFont val="Tahoma"/>
            <family val="2"/>
          </rPr>
          <t xml:space="preserve">
Flights should not be booked in Embruse until an Authorization Request has been approved. It is important to submit your Authorization Request as soon as possible.
</t>
        </r>
        <r>
          <rPr>
            <b/>
            <sz val="16"/>
            <color indexed="81"/>
            <rFont val="Tahoma"/>
            <family val="2"/>
          </rPr>
          <t xml:space="preserve">
Travel to High Risk Countries</t>
        </r>
        <r>
          <rPr>
            <sz val="12"/>
            <color indexed="81"/>
            <rFont val="Tahoma"/>
            <family val="2"/>
          </rPr>
          <t xml:space="preserve">
In accordance with the policy of The Texas A&amp;M University System, employees traveling to high risk countries</t>
        </r>
        <r>
          <rPr>
            <b/>
            <sz val="12"/>
            <color indexed="81"/>
            <rFont val="Tahoma"/>
            <family val="2"/>
          </rPr>
          <t xml:space="preserve"> </t>
        </r>
        <r>
          <rPr>
            <b/>
            <u/>
            <sz val="12"/>
            <color indexed="81"/>
            <rFont val="Tahoma"/>
            <family val="2"/>
          </rPr>
          <t>must</t>
        </r>
        <r>
          <rPr>
            <b/>
            <sz val="12"/>
            <color indexed="81"/>
            <rFont val="Tahoma"/>
            <family val="2"/>
          </rPr>
          <t xml:space="preserve"> complete an International Travel Questionnaire, and submit it with their Authorization Request</t>
        </r>
        <r>
          <rPr>
            <sz val="12"/>
            <color indexed="81"/>
            <rFont val="Tahoma"/>
            <family val="2"/>
          </rPr>
          <t>.  Authorization Requests for travel to high risk countries automatically route to System Risk Management.
An updated list of countries currently considered high risk can be found on the System Risk Management website.</t>
        </r>
      </text>
    </comment>
    <comment ref="A97" authorId="0" shapeId="0">
      <text>
        <r>
          <rPr>
            <sz val="14"/>
            <color indexed="81"/>
            <rFont val="Calibri"/>
            <family val="2"/>
            <scheme val="minor"/>
          </rPr>
          <t xml:space="preserve">These are costs paid to participants, or trainees (but NOT employees), in connection with conferences or traning projects.  Participant costs are not normally allowed on research projects, but can be charged if the project includes an education or outreach component and the agency approves such costs.
</t>
        </r>
        <r>
          <rPr>
            <b/>
            <sz val="14"/>
            <color indexed="81"/>
            <rFont val="Calibri"/>
            <family val="2"/>
            <scheme val="minor"/>
          </rPr>
          <t xml:space="preserve">
This category does </t>
        </r>
        <r>
          <rPr>
            <b/>
            <u/>
            <sz val="14"/>
            <color indexed="81"/>
            <rFont val="Calibri"/>
            <family val="2"/>
            <scheme val="minor"/>
          </rPr>
          <t>NOT</t>
        </r>
        <r>
          <rPr>
            <b/>
            <sz val="14"/>
            <color indexed="81"/>
            <rFont val="Calibri"/>
            <family val="2"/>
            <scheme val="minor"/>
          </rPr>
          <t xml:space="preserve"> include research subjects.</t>
        </r>
        <r>
          <rPr>
            <sz val="14"/>
            <color indexed="81"/>
            <rFont val="Calibri"/>
            <family val="2"/>
            <scheme val="minor"/>
          </rPr>
          <t xml:space="preserve">
The Graduate Office will no longer cover the tuition waiver for GARs that are funded from sources outside the university.  Because some funding agencies will not allow their funds to be used for tuition and fees, I have agreed that I will cover the tuition waiver funds for these grants.  However, if a grant allows the funds to cover tuition/fees and the faculty does not include them in the budget, then the college and/or department will have to cover the expense.  I have notified the Provost Office. 11/13/2024 Brent Donham</t>
        </r>
      </text>
    </comment>
    <comment ref="A106" authorId="0" shapeId="0">
      <text>
        <r>
          <rPr>
            <sz val="12"/>
            <color indexed="81"/>
            <rFont val="Tahoma"/>
            <family val="2"/>
          </rPr>
          <t>Subawards are when funds will be supplied to another university, or entity, as a result of a grant or award.  They perform a substantive amount of scope of work under the grant or contract with responsibilty for programmatic decision-making and measurable performance requirements.  They must adhere to Federal compliance requirements if it is a federal award and retains IP if a university.
In most instances when a proposal includes a subaward, a separate budget should be submitted on sponsor's forms for the subawardee and the subaward total is then listed a lump sum (including any indirect costs) on the contractual/subaward line in your institution's budget.  Subawardees are entitled to request indirect costs up to the amount allowed by the sponsor's guidelines or the subawardee's negotiated indirect cost rate agreement.
ETAMU can claim indirect costs on up to $25,000 total of each subaward.</t>
        </r>
      </text>
    </comment>
    <comment ref="A112" authorId="0" shapeId="0">
      <text>
        <r>
          <rPr>
            <sz val="12"/>
            <color indexed="81"/>
            <rFont val="Tahoma"/>
            <family val="2"/>
          </rPr>
          <t>No IDC allowed on these costs.
ETAMU does not normally have these as they are usually associated with clinical trials.</t>
        </r>
      </text>
    </comment>
    <comment ref="A120" authorId="0" shapeId="0">
      <text>
        <r>
          <rPr>
            <sz val="12"/>
            <color indexed="81"/>
            <rFont val="Tahoma"/>
            <family val="2"/>
          </rPr>
          <t>No IDC allowed on these costs.</t>
        </r>
      </text>
    </comment>
  </commentList>
</comments>
</file>

<file path=xl/comments4.xml><?xml version="1.0" encoding="utf-8"?>
<comments xmlns="http://schemas.openxmlformats.org/spreadsheetml/2006/main">
  <authors>
    <author>Donna Russell</author>
  </authors>
  <commentList>
    <comment ref="A40" authorId="0" shapeId="0">
      <text>
        <r>
          <rPr>
            <b/>
            <sz val="14"/>
            <color indexed="81"/>
            <rFont val="Tahoma"/>
            <family val="2"/>
          </rPr>
          <t>GRADUATE ASSISTANTSHIPS SALARIES</t>
        </r>
        <r>
          <rPr>
            <sz val="12"/>
            <color indexed="81"/>
            <rFont val="Tahoma"/>
            <family val="2"/>
          </rPr>
          <t xml:space="preserve">
</t>
        </r>
        <r>
          <rPr>
            <b/>
            <sz val="12"/>
            <color indexed="81"/>
            <rFont val="Tahoma"/>
            <family val="2"/>
          </rPr>
          <t>Master's/Specialist (Full-time, 50%)</t>
        </r>
        <r>
          <rPr>
            <sz val="12"/>
            <color indexed="81"/>
            <rFont val="Tahoma"/>
            <family val="2"/>
          </rPr>
          <t xml:space="preserve">
9 months (fall &amp; spring)               $8,000 - $16,000
4.5 months (fall or spring)           $4,000 - $  8,000
3 months (summer I &amp; II)           $2,666 - $  5,328
1.5 months (one summer term)   $1,333 - $  2,664
</t>
        </r>
        <r>
          <rPr>
            <b/>
            <sz val="12"/>
            <color indexed="81"/>
            <rFont val="Tahoma"/>
            <family val="2"/>
          </rPr>
          <t>Doctoral (Full-time, 50%)</t>
        </r>
        <r>
          <rPr>
            <sz val="12"/>
            <color indexed="81"/>
            <rFont val="Tahoma"/>
            <family val="2"/>
          </rPr>
          <t xml:space="preserve">
9 months (fall &amp; spring)               $10,000 - $18,000
4.5 months (fall or spring)           $  5,000 - $  9,000
3 months (summer I &amp; II)           $  3,333 - $  5,994
1.5 months (one summer term)   $  1,666 - $  2,997
*A full-time graduate assistant works 20 hours per week.
*A full-time teaching assistant teaches two classes.
*A half-time graduate assistant works 10 hours per week.
*A half-time teaching assistant teaches one class.</t>
        </r>
      </text>
    </comment>
    <comment ref="A49" authorId="0" shapeId="0">
      <text>
        <r>
          <rPr>
            <sz val="12"/>
            <color indexed="81"/>
            <rFont val="Tahoma"/>
            <family val="2"/>
          </rPr>
          <t>Only provides advice or direction.  They do not perform part of the scope of work, can not be an employee of the institution, has no controls with regard to manner of performance, and is a work for hire with no rights to the end product.</t>
        </r>
      </text>
    </comment>
    <comment ref="A54" authorId="0" shapeId="0">
      <text>
        <r>
          <rPr>
            <sz val="12"/>
            <color indexed="81"/>
            <rFont val="Tahoma"/>
            <family val="2"/>
          </rPr>
          <t>Generally, equipment is defined as any item with an acquisition cost of $5,000 or more per unit and a useful life of more than one year.  This could be multiple components used to build one large unit.</t>
        </r>
      </text>
    </comment>
    <comment ref="A59" authorId="0" shapeId="0">
      <text>
        <r>
          <rPr>
            <sz val="12"/>
            <color indexed="81"/>
            <rFont val="Tahoma"/>
            <family val="2"/>
          </rPr>
          <t>Supplies costing less than $5,000 each.
Laptops are normally listed here.
Purchase of Animals is Supply Item</t>
        </r>
      </text>
    </comment>
    <comment ref="A72" authorId="0" shapeId="0">
      <text>
        <r>
          <rPr>
            <b/>
            <sz val="12"/>
            <color indexed="81"/>
            <rFont val="Tahoma"/>
            <family val="2"/>
          </rPr>
          <t>ADP &amp; Computer Services</t>
        </r>
        <r>
          <rPr>
            <sz val="12"/>
            <color indexed="81"/>
            <rFont val="Tahoma"/>
            <family val="2"/>
          </rPr>
          <t xml:space="preserve">
Automatic data processing (ADP) and other computer services must be research-specific services such as reserved computing time, web conferencing, web services and secure storage of project data. This budget section should not include software, standard desktop office computers, laptops or the standard tech support provided by your institution. Those items are considered part of the university's calculated facilities and administrative costs. </t>
        </r>
      </text>
    </comment>
    <comment ref="A83" authorId="0" shapeId="0">
      <text>
        <r>
          <rPr>
            <sz val="12"/>
            <color indexed="81"/>
            <rFont val="Tahoma"/>
            <family val="2"/>
          </rPr>
          <t>ETAMU to DFW: 169 miles round-trip</t>
        </r>
      </text>
    </comment>
    <comment ref="A90" authorId="0" shapeId="0">
      <text>
        <r>
          <rPr>
            <b/>
            <sz val="12"/>
            <color indexed="81"/>
            <rFont val="Tahoma"/>
            <family val="2"/>
          </rPr>
          <t>Traveler</t>
        </r>
        <r>
          <rPr>
            <sz val="12"/>
            <color indexed="81"/>
            <rFont val="Tahoma"/>
            <family val="2"/>
          </rPr>
          <t xml:space="preserve"> – complete the Request for Foreign Travel Form &amp; Checklist packet and compile any additional documentation required
</t>
        </r>
        <r>
          <rPr>
            <b/>
            <sz val="16"/>
            <color indexed="81"/>
            <rFont val="Tahoma"/>
            <family val="2"/>
          </rPr>
          <t>NOTE: NO travel can be paid by a country of concern!</t>
        </r>
        <r>
          <rPr>
            <sz val="12"/>
            <color indexed="81"/>
            <rFont val="Tahoma"/>
            <family val="2"/>
          </rPr>
          <t xml:space="preserve">
Create an Authorization Request in Emburse
</t>
        </r>
        <r>
          <rPr>
            <b/>
            <sz val="12"/>
            <color indexed="81"/>
            <rFont val="Tahoma"/>
            <family val="2"/>
          </rPr>
          <t>Must be submitted at least 30 days prior to the date of departure.</t>
        </r>
        <r>
          <rPr>
            <sz val="12"/>
            <color indexed="81"/>
            <rFont val="Tahoma"/>
            <family val="2"/>
          </rPr>
          <t xml:space="preserve"> </t>
        </r>
        <r>
          <rPr>
            <b/>
            <u/>
            <sz val="12"/>
            <color indexed="81"/>
            <rFont val="Tahoma"/>
            <family val="2"/>
          </rPr>
          <t>If traveling to a high risk country, submit the Authorization Request earlier to ensure that it has ample time to be vetted and approved. External Research Grant exceptions may apply.</t>
        </r>
        <r>
          <rPr>
            <sz val="12"/>
            <color indexed="81"/>
            <rFont val="Tahoma"/>
            <family val="2"/>
          </rPr>
          <t xml:space="preserve">
Indicate in the “Trip Purpose &amp; Benefit whether the trip is Group or Individual travel. Additionally, provide as many details as possible (500 character limit)
Attached Request for Foreign Travel Form &amp; Checklist packet along with accompanying documentation to the Authorization Request
Estimate the anticipated expenses (this will encumber funds for the trip from the account selected in the Authorization Request Header)
Review the Authorization Request for accuracy and submit
</t>
        </r>
        <r>
          <rPr>
            <b/>
            <sz val="12"/>
            <color indexed="81"/>
            <rFont val="Tahoma"/>
            <family val="2"/>
          </rPr>
          <t>Emburse will send an automated email notification stating that the Authorization Request has been approved. Travel can been booked at this time.</t>
        </r>
        <r>
          <rPr>
            <sz val="12"/>
            <color indexed="81"/>
            <rFont val="Tahoma"/>
            <family val="2"/>
          </rPr>
          <t xml:space="preserve">
</t>
        </r>
        <r>
          <rPr>
            <b/>
            <sz val="12"/>
            <color indexed="81"/>
            <rFont val="Tahoma"/>
            <family val="2"/>
          </rPr>
          <t>Important Information</t>
        </r>
        <r>
          <rPr>
            <sz val="12"/>
            <color indexed="81"/>
            <rFont val="Tahoma"/>
            <family val="2"/>
          </rPr>
          <t xml:space="preserve">
The same rules and documentation apply to travel to Canada and Mexico.
**Foreign travel must be booked through the Concur eTravel system or directly with a Corporate Travel Planners (CTP) agent when available. Travel which is unavailable to be booked through Concur or CTP must be preapproved (submit documentation with the Authorization Request). Any travel booked outside Concur or CTP will not be reimbursed without prior approval.**
</t>
        </r>
        <r>
          <rPr>
            <b/>
            <sz val="12"/>
            <color indexed="81"/>
            <rFont val="Tahoma"/>
            <family val="2"/>
          </rPr>
          <t>Any Authorization Requests submitted without all required documentation will be returned to the traveler.</t>
        </r>
        <r>
          <rPr>
            <sz val="12"/>
            <color indexed="81"/>
            <rFont val="Tahoma"/>
            <family val="2"/>
          </rPr>
          <t xml:space="preserve">
Flights should not be booked in Embruse until an Authorization Request has been approved. It is important to submit your Authorization Request as soon as possible.
</t>
        </r>
        <r>
          <rPr>
            <b/>
            <sz val="16"/>
            <color indexed="81"/>
            <rFont val="Tahoma"/>
            <family val="2"/>
          </rPr>
          <t xml:space="preserve">
Travel to High Risk Countries</t>
        </r>
        <r>
          <rPr>
            <sz val="12"/>
            <color indexed="81"/>
            <rFont val="Tahoma"/>
            <family val="2"/>
          </rPr>
          <t xml:space="preserve">
In accordance with the policy of The Texas A&amp;M University System, employees traveling to high risk countries</t>
        </r>
        <r>
          <rPr>
            <b/>
            <sz val="12"/>
            <color indexed="81"/>
            <rFont val="Tahoma"/>
            <family val="2"/>
          </rPr>
          <t xml:space="preserve"> </t>
        </r>
        <r>
          <rPr>
            <b/>
            <u/>
            <sz val="12"/>
            <color indexed="81"/>
            <rFont val="Tahoma"/>
            <family val="2"/>
          </rPr>
          <t>must</t>
        </r>
        <r>
          <rPr>
            <b/>
            <sz val="12"/>
            <color indexed="81"/>
            <rFont val="Tahoma"/>
            <family val="2"/>
          </rPr>
          <t xml:space="preserve"> complete an International Travel Questionnaire, and submit it with their Authorization Request</t>
        </r>
        <r>
          <rPr>
            <sz val="12"/>
            <color indexed="81"/>
            <rFont val="Tahoma"/>
            <family val="2"/>
          </rPr>
          <t>.  Authorization Requests for travel to high risk countries automatically route to System Risk Management.
An updated list of countries currently considered high risk can be found on the System Risk Management website.</t>
        </r>
      </text>
    </comment>
    <comment ref="A97" authorId="0" shapeId="0">
      <text>
        <r>
          <rPr>
            <sz val="14"/>
            <color indexed="81"/>
            <rFont val="Calibri"/>
            <family val="2"/>
            <scheme val="minor"/>
          </rPr>
          <t xml:space="preserve">These are costs paid to participants, or trainees (but NOT employees), in connection with conferences or traning projects.  Participant costs are not normally allowed on research projects, but can be charged if the project includes an education or outreach component and the agency approves such costs.
</t>
        </r>
        <r>
          <rPr>
            <b/>
            <sz val="14"/>
            <color indexed="81"/>
            <rFont val="Calibri"/>
            <family val="2"/>
            <scheme val="minor"/>
          </rPr>
          <t xml:space="preserve">
This category does </t>
        </r>
        <r>
          <rPr>
            <b/>
            <u/>
            <sz val="14"/>
            <color indexed="81"/>
            <rFont val="Calibri"/>
            <family val="2"/>
            <scheme val="minor"/>
          </rPr>
          <t>NOT</t>
        </r>
        <r>
          <rPr>
            <b/>
            <sz val="14"/>
            <color indexed="81"/>
            <rFont val="Calibri"/>
            <family val="2"/>
            <scheme val="minor"/>
          </rPr>
          <t xml:space="preserve"> include research subjects.</t>
        </r>
        <r>
          <rPr>
            <sz val="14"/>
            <color indexed="81"/>
            <rFont val="Calibri"/>
            <family val="2"/>
            <scheme val="minor"/>
          </rPr>
          <t xml:space="preserve">
The Graduate Office will no longer cover the tuition waiver for GARs that are funded from sources outside the university.  Because some funding agencies will not allow their funds to be used for tuition and fees, I have agreed that I will cover the tuition waiver funds for these grants.  However, if a grant allows the funds to cover tuition/fees and the faculty does not include them in the budget, then the college and/or department will have to cover the expense.  I have notified the Provost Office. 11/13/2024 Brent Donham</t>
        </r>
      </text>
    </comment>
    <comment ref="A106" authorId="0" shapeId="0">
      <text>
        <r>
          <rPr>
            <sz val="12"/>
            <color indexed="81"/>
            <rFont val="Tahoma"/>
            <family val="2"/>
          </rPr>
          <t>Subawards are when funds will be supplied to another university, or entity, as a result of a grant or award.  They perform a substantive amount of scope of work under the grant or contract with responsibilty for programmatic decision-making and measurable performance requirements.  They must adhere to Federal compliance requirements if it is a federal award and retains IP if a university.
In most instances when a proposal includes a subaward, a separate budget should be submitted on sponsor's forms for the subawardee and the subaward total is then listed a lump sum (including any indirect costs) on the contractual/subaward line in your institution's budget.  Subawardees are entitled to request indirect costs up to the amount allowed by the sponsor's guidelines or the subawardee's negotiated indirect cost rate agreement.
ETAMU can claim indirect costs on up to $25,000 total of each subaward.</t>
        </r>
      </text>
    </comment>
    <comment ref="A112" authorId="0" shapeId="0">
      <text>
        <r>
          <rPr>
            <sz val="12"/>
            <color indexed="81"/>
            <rFont val="Tahoma"/>
            <family val="2"/>
          </rPr>
          <t>No IDC allowed on these costs.
ETAMU does not normally have these as they are usually associated with clinical trials.</t>
        </r>
      </text>
    </comment>
    <comment ref="A120" authorId="0" shapeId="0">
      <text>
        <r>
          <rPr>
            <sz val="12"/>
            <color indexed="81"/>
            <rFont val="Tahoma"/>
            <family val="2"/>
          </rPr>
          <t>No IDC allowed on these costs.</t>
        </r>
      </text>
    </comment>
  </commentList>
</comments>
</file>

<file path=xl/comments5.xml><?xml version="1.0" encoding="utf-8"?>
<comments xmlns="http://schemas.openxmlformats.org/spreadsheetml/2006/main">
  <authors>
    <author>Donna Russell</author>
  </authors>
  <commentList>
    <comment ref="A40" authorId="0" shapeId="0">
      <text>
        <r>
          <rPr>
            <b/>
            <sz val="14"/>
            <color indexed="81"/>
            <rFont val="Tahoma"/>
            <family val="2"/>
          </rPr>
          <t>GRADUATE ASSISTANTSHIPS SALARIES</t>
        </r>
        <r>
          <rPr>
            <sz val="12"/>
            <color indexed="81"/>
            <rFont val="Tahoma"/>
            <family val="2"/>
          </rPr>
          <t xml:space="preserve">
</t>
        </r>
        <r>
          <rPr>
            <b/>
            <sz val="12"/>
            <color indexed="81"/>
            <rFont val="Tahoma"/>
            <family val="2"/>
          </rPr>
          <t>Master's/Specialist (Full-time, 50%)</t>
        </r>
        <r>
          <rPr>
            <sz val="12"/>
            <color indexed="81"/>
            <rFont val="Tahoma"/>
            <family val="2"/>
          </rPr>
          <t xml:space="preserve">
9 months (fall &amp; spring)               $8,000 - $16,000
4.5 months (fall or spring)           $4,000 - $  8,000
3 months (summer I &amp; II)           $2,666 - $  5,328
1.5 months (one summer term)   $1,333 - $  2,664
</t>
        </r>
        <r>
          <rPr>
            <b/>
            <sz val="12"/>
            <color indexed="81"/>
            <rFont val="Tahoma"/>
            <family val="2"/>
          </rPr>
          <t>Doctoral (Full-time, 50%)</t>
        </r>
        <r>
          <rPr>
            <sz val="12"/>
            <color indexed="81"/>
            <rFont val="Tahoma"/>
            <family val="2"/>
          </rPr>
          <t xml:space="preserve">
9 months (fall &amp; spring)               $10,000 - $18,000
4.5 months (fall or spring)           $  5,000 - $  9,000
3 months (summer I &amp; II)           $  3,333 - $  5,994
1.5 months (one summer term)   $  1,666 - $  2,997
*A full-time graduate assistant works 20 hours per week.
*A full-time teaching assistant teaches two classes.
*A half-time graduate assistant works 10 hours per week.
*A half-time teaching assistant teaches one class.</t>
        </r>
      </text>
    </comment>
    <comment ref="A49" authorId="0" shapeId="0">
      <text>
        <r>
          <rPr>
            <sz val="12"/>
            <color indexed="81"/>
            <rFont val="Tahoma"/>
            <family val="2"/>
          </rPr>
          <t>Only provides advice or direction.  They do not perform part of the scope of work, can not be an employee of the institution, has no controls with regard to manner of performance, and is a work for hire with no rights to the end product.</t>
        </r>
      </text>
    </comment>
    <comment ref="A54" authorId="0" shapeId="0">
      <text>
        <r>
          <rPr>
            <sz val="12"/>
            <color indexed="81"/>
            <rFont val="Tahoma"/>
            <family val="2"/>
          </rPr>
          <t>Generally, equipment is defined as any item with an acquisition cost of $5,000 or more per unit and a useful life of more than one year.  This could be multiple components used to build one large unit.</t>
        </r>
      </text>
    </comment>
    <comment ref="A59" authorId="0" shapeId="0">
      <text>
        <r>
          <rPr>
            <sz val="12"/>
            <color indexed="81"/>
            <rFont val="Tahoma"/>
            <family val="2"/>
          </rPr>
          <t>Supplies costing less than $5,000 each.
Laptops are normally listed here.
Purchase of Animals is Supply Item</t>
        </r>
      </text>
    </comment>
    <comment ref="A72" authorId="0" shapeId="0">
      <text>
        <r>
          <rPr>
            <b/>
            <sz val="12"/>
            <color indexed="81"/>
            <rFont val="Tahoma"/>
            <family val="2"/>
          </rPr>
          <t>ADP &amp; Computer Services</t>
        </r>
        <r>
          <rPr>
            <sz val="12"/>
            <color indexed="81"/>
            <rFont val="Tahoma"/>
            <family val="2"/>
          </rPr>
          <t xml:space="preserve">
Automatic data processing (ADP) and other computer services must be research-specific services such as reserved computing time, web conferencing, web services and secure storage of project data. This budget section should not include software, standard desktop office computers, laptops or the standard tech support provided by your institution. Those items are considered part of the university's calculated facilities and administrative costs. </t>
        </r>
      </text>
    </comment>
    <comment ref="A83" authorId="0" shapeId="0">
      <text>
        <r>
          <rPr>
            <sz val="12"/>
            <color indexed="81"/>
            <rFont val="Tahoma"/>
            <family val="2"/>
          </rPr>
          <t>ETAMU to DFW: 169 miles round-trip</t>
        </r>
      </text>
    </comment>
    <comment ref="A90" authorId="0" shapeId="0">
      <text>
        <r>
          <rPr>
            <b/>
            <sz val="12"/>
            <color indexed="81"/>
            <rFont val="Tahoma"/>
            <family val="2"/>
          </rPr>
          <t>Traveler</t>
        </r>
        <r>
          <rPr>
            <sz val="12"/>
            <color indexed="81"/>
            <rFont val="Tahoma"/>
            <family val="2"/>
          </rPr>
          <t xml:space="preserve"> – complete the Request for Foreign Travel Form &amp; Checklist packet and compile any additional documentation required
</t>
        </r>
        <r>
          <rPr>
            <b/>
            <sz val="16"/>
            <color indexed="81"/>
            <rFont val="Tahoma"/>
            <family val="2"/>
          </rPr>
          <t>NOTE: NO travel can be paid by a country of concern!</t>
        </r>
        <r>
          <rPr>
            <sz val="12"/>
            <color indexed="81"/>
            <rFont val="Tahoma"/>
            <family val="2"/>
          </rPr>
          <t xml:space="preserve">
Create an Authorization Request in Emburse
</t>
        </r>
        <r>
          <rPr>
            <b/>
            <sz val="12"/>
            <color indexed="81"/>
            <rFont val="Tahoma"/>
            <family val="2"/>
          </rPr>
          <t>Must be submitted at least 30 days prior to the date of departure.</t>
        </r>
        <r>
          <rPr>
            <sz val="12"/>
            <color indexed="81"/>
            <rFont val="Tahoma"/>
            <family val="2"/>
          </rPr>
          <t xml:space="preserve"> </t>
        </r>
        <r>
          <rPr>
            <b/>
            <u/>
            <sz val="12"/>
            <color indexed="81"/>
            <rFont val="Tahoma"/>
            <family val="2"/>
          </rPr>
          <t>If traveling to a high risk country, submit the Authorization Request earlier to ensure that it has ample time to be vetted and approved. External Research Grant exceptions may apply.</t>
        </r>
        <r>
          <rPr>
            <sz val="12"/>
            <color indexed="81"/>
            <rFont val="Tahoma"/>
            <family val="2"/>
          </rPr>
          <t xml:space="preserve">
Indicate in the “Trip Purpose &amp; Benefit whether the trip is Group or Individual travel. Additionally, provide as many details as possible (500 character limit)
Attached Request for Foreign Travel Form &amp; Checklist packet along with accompanying documentation to the Authorization Request
Estimate the anticipated expenses (this will encumber funds for the trip from the account selected in the Authorization Request Header)
Review the Authorization Request for accuracy and submit
</t>
        </r>
        <r>
          <rPr>
            <b/>
            <sz val="12"/>
            <color indexed="81"/>
            <rFont val="Tahoma"/>
            <family val="2"/>
          </rPr>
          <t>Emburse will send an automated email notification stating that the Authorization Request has been approved. Travel can been booked at this time.</t>
        </r>
        <r>
          <rPr>
            <sz val="12"/>
            <color indexed="81"/>
            <rFont val="Tahoma"/>
            <family val="2"/>
          </rPr>
          <t xml:space="preserve">
</t>
        </r>
        <r>
          <rPr>
            <b/>
            <sz val="12"/>
            <color indexed="81"/>
            <rFont val="Tahoma"/>
            <family val="2"/>
          </rPr>
          <t>Important Information</t>
        </r>
        <r>
          <rPr>
            <sz val="12"/>
            <color indexed="81"/>
            <rFont val="Tahoma"/>
            <family val="2"/>
          </rPr>
          <t xml:space="preserve">
The same rules and documentation apply to travel to Canada and Mexico.
**Foreign travel must be booked through the Concur eTravel system or directly with a Corporate Travel Planners (CTP) agent when available. Travel which is unavailable to be booked through Concur or CTP must be preapproved (submit documentation with the Authorization Request). Any travel booked outside Concur or CTP will not be reimbursed without prior approval.**
</t>
        </r>
        <r>
          <rPr>
            <b/>
            <sz val="12"/>
            <color indexed="81"/>
            <rFont val="Tahoma"/>
            <family val="2"/>
          </rPr>
          <t>Any Authorization Requests submitted without all required documentation will be returned to the traveler.</t>
        </r>
        <r>
          <rPr>
            <sz val="12"/>
            <color indexed="81"/>
            <rFont val="Tahoma"/>
            <family val="2"/>
          </rPr>
          <t xml:space="preserve">
Flights should not be booked in Embruse until an Authorization Request has been approved. It is important to submit your Authorization Request as soon as possible.
</t>
        </r>
        <r>
          <rPr>
            <b/>
            <sz val="16"/>
            <color indexed="81"/>
            <rFont val="Tahoma"/>
            <family val="2"/>
          </rPr>
          <t xml:space="preserve">
Travel to High Risk Countries</t>
        </r>
        <r>
          <rPr>
            <sz val="12"/>
            <color indexed="81"/>
            <rFont val="Tahoma"/>
            <family val="2"/>
          </rPr>
          <t xml:space="preserve">
In accordance with the policy of The Texas A&amp;M University System, employees traveling to high risk countries</t>
        </r>
        <r>
          <rPr>
            <b/>
            <sz val="12"/>
            <color indexed="81"/>
            <rFont val="Tahoma"/>
            <family val="2"/>
          </rPr>
          <t xml:space="preserve"> </t>
        </r>
        <r>
          <rPr>
            <b/>
            <u/>
            <sz val="12"/>
            <color indexed="81"/>
            <rFont val="Tahoma"/>
            <family val="2"/>
          </rPr>
          <t>must</t>
        </r>
        <r>
          <rPr>
            <b/>
            <sz val="12"/>
            <color indexed="81"/>
            <rFont val="Tahoma"/>
            <family val="2"/>
          </rPr>
          <t xml:space="preserve"> complete an International Travel Questionnaire, and submit it with their Authorization Request</t>
        </r>
        <r>
          <rPr>
            <sz val="12"/>
            <color indexed="81"/>
            <rFont val="Tahoma"/>
            <family val="2"/>
          </rPr>
          <t>.  Authorization Requests for travel to high risk countries automatically route to System Risk Management.
An updated list of countries currently considered high risk can be found on the System Risk Management website.</t>
        </r>
      </text>
    </comment>
    <comment ref="A97" authorId="0" shapeId="0">
      <text>
        <r>
          <rPr>
            <sz val="14"/>
            <color indexed="81"/>
            <rFont val="Calibri"/>
            <family val="2"/>
            <scheme val="minor"/>
          </rPr>
          <t xml:space="preserve">These are costs paid to participants, or trainees (but NOT employees), in connection with conferences or traning projects.  Participant costs are not normally allowed on research projects, but can be charged if the project includes an education or outreach component and the agency approves such costs.
</t>
        </r>
        <r>
          <rPr>
            <b/>
            <sz val="14"/>
            <color indexed="81"/>
            <rFont val="Calibri"/>
            <family val="2"/>
            <scheme val="minor"/>
          </rPr>
          <t xml:space="preserve">
This category does </t>
        </r>
        <r>
          <rPr>
            <b/>
            <u/>
            <sz val="14"/>
            <color indexed="81"/>
            <rFont val="Calibri"/>
            <family val="2"/>
            <scheme val="minor"/>
          </rPr>
          <t>NOT</t>
        </r>
        <r>
          <rPr>
            <b/>
            <sz val="14"/>
            <color indexed="81"/>
            <rFont val="Calibri"/>
            <family val="2"/>
            <scheme val="minor"/>
          </rPr>
          <t xml:space="preserve"> include research subjects.</t>
        </r>
        <r>
          <rPr>
            <sz val="14"/>
            <color indexed="81"/>
            <rFont val="Calibri"/>
            <family val="2"/>
            <scheme val="minor"/>
          </rPr>
          <t xml:space="preserve">
The Graduate Office will no longer cover the tuition waiver for GARs that are funded from sources outside the university.  Because some funding agencies will not allow their funds to be used for tuition and fees, I have agreed that I will cover the tuition waiver funds for these grants.  However, if a grant allows the funds to cover tuition/fees and the faculty does not include them in the budget, then the college and/or department will have to cover the expense.  I have notified the Provost Office. 11/13/2024 Brent Donham</t>
        </r>
      </text>
    </comment>
    <comment ref="A106" authorId="0" shapeId="0">
      <text>
        <r>
          <rPr>
            <sz val="12"/>
            <color indexed="81"/>
            <rFont val="Tahoma"/>
            <family val="2"/>
          </rPr>
          <t>Subawards are when funds will be supplied to another university, or entity, as a result of a grant or award.  They perform a substantive amount of scope of work under the grant or contract with responsibilty for programmatic decision-making and measurable performance requirements.  They must adhere to Federal compliance requirements if it is a federal award and retains IP if a university.
In most instances when a proposal includes a subaward, a separate budget should be submitted on sponsor's forms for the subawardee and the subaward total is then listed a lump sum (including any indirect costs) on the contractual/subaward line in your institution's budget.  Subawardees are entitled to request indirect costs up to the amount allowed by the sponsor's guidelines or the subawardee's negotiated indirect cost rate agreement.
ETAMU can claim indirect costs on up to $25,000 total of each subaward.</t>
        </r>
      </text>
    </comment>
    <comment ref="A112" authorId="0" shapeId="0">
      <text>
        <r>
          <rPr>
            <sz val="12"/>
            <color indexed="81"/>
            <rFont val="Tahoma"/>
            <family val="2"/>
          </rPr>
          <t>No IDC allowed on these costs.
ETAMU does not normally have these as they are usually associated with clinical trials.</t>
        </r>
      </text>
    </comment>
    <comment ref="A120" authorId="0" shapeId="0">
      <text>
        <r>
          <rPr>
            <sz val="12"/>
            <color indexed="81"/>
            <rFont val="Tahoma"/>
            <family val="2"/>
          </rPr>
          <t>No IDC allowed on these costs.</t>
        </r>
      </text>
    </comment>
  </commentList>
</comments>
</file>

<file path=xl/comments6.xml><?xml version="1.0" encoding="utf-8"?>
<comments xmlns="http://schemas.openxmlformats.org/spreadsheetml/2006/main">
  <authors>
    <author>Donna Russell</author>
  </authors>
  <commentList>
    <comment ref="A40" authorId="0" shapeId="0">
      <text>
        <r>
          <rPr>
            <b/>
            <sz val="14"/>
            <color indexed="81"/>
            <rFont val="Tahoma"/>
            <family val="2"/>
          </rPr>
          <t>GRADUATE ASSISTANTSHIPS SALARIES</t>
        </r>
        <r>
          <rPr>
            <sz val="12"/>
            <color indexed="81"/>
            <rFont val="Tahoma"/>
            <family val="2"/>
          </rPr>
          <t xml:space="preserve">
</t>
        </r>
        <r>
          <rPr>
            <b/>
            <sz val="12"/>
            <color indexed="81"/>
            <rFont val="Tahoma"/>
            <family val="2"/>
          </rPr>
          <t>Master's/Specialist (Full-time, 50%)</t>
        </r>
        <r>
          <rPr>
            <sz val="12"/>
            <color indexed="81"/>
            <rFont val="Tahoma"/>
            <family val="2"/>
          </rPr>
          <t xml:space="preserve">
9 months (fall &amp; spring)               $8,000 - $16,000
4.5 months (fall or spring)           $4,000 - $  8,000
3 months (summer I &amp; II)           $2,666 - $  5,328
1.5 months (one summer term)   $1,333 - $  2,664
</t>
        </r>
        <r>
          <rPr>
            <b/>
            <sz val="12"/>
            <color indexed="81"/>
            <rFont val="Tahoma"/>
            <family val="2"/>
          </rPr>
          <t>Doctoral (Full-time, 50%)</t>
        </r>
        <r>
          <rPr>
            <sz val="12"/>
            <color indexed="81"/>
            <rFont val="Tahoma"/>
            <family val="2"/>
          </rPr>
          <t xml:space="preserve">
9 months (fall &amp; spring)               $10,000 - $18,000
4.5 months (fall or spring)           $  5,000 - $  9,000
3 months (summer I &amp; II)           $  3,333 - $  5,994
1.5 months (one summer term)   $  1,666 - $  2,997
*A full-time graduate assistant works 20 hours per week.
*A full-time teaching assistant teaches two classes.
*A half-time graduate assistant works 10 hours per week.
*A half-time teaching assistant teaches one class.</t>
        </r>
      </text>
    </comment>
    <comment ref="A49" authorId="0" shapeId="0">
      <text>
        <r>
          <rPr>
            <sz val="12"/>
            <color indexed="81"/>
            <rFont val="Tahoma"/>
            <family val="2"/>
          </rPr>
          <t>Only provides advice or direction.  They do not perform part of the scope of work, can not be an employee of the institution, has no controls with regard to manner of performance, and is a work for hire with no rights to the end product.</t>
        </r>
      </text>
    </comment>
    <comment ref="A54" authorId="0" shapeId="0">
      <text>
        <r>
          <rPr>
            <sz val="12"/>
            <color indexed="81"/>
            <rFont val="Tahoma"/>
            <family val="2"/>
          </rPr>
          <t>Generally, equipment is defined as any item with an acquisition cost of $5,000 or more per unit and a useful life of more than one year.  This could be multiple components used to build one large unit.</t>
        </r>
      </text>
    </comment>
    <comment ref="A59" authorId="0" shapeId="0">
      <text>
        <r>
          <rPr>
            <sz val="12"/>
            <color indexed="81"/>
            <rFont val="Tahoma"/>
            <family val="2"/>
          </rPr>
          <t>Supplies costing less than $5,000 each.
Laptops are normally listed here.
Purchase of Animals is Supply Item</t>
        </r>
      </text>
    </comment>
    <comment ref="A72" authorId="0" shapeId="0">
      <text>
        <r>
          <rPr>
            <b/>
            <sz val="12"/>
            <color indexed="81"/>
            <rFont val="Tahoma"/>
            <family val="2"/>
          </rPr>
          <t>ADP &amp; Computer Services</t>
        </r>
        <r>
          <rPr>
            <sz val="12"/>
            <color indexed="81"/>
            <rFont val="Tahoma"/>
            <family val="2"/>
          </rPr>
          <t xml:space="preserve">
Automatic data processing (ADP) and other computer services must be research-specific services such as reserved computing time, web conferencing, web services and secure storage of project data. This budget section should not include software, standard desktop office computers, laptops or the standard tech support provided by your institution. Those items are considered part of the university's calculated facilities and administrative costs. </t>
        </r>
      </text>
    </comment>
    <comment ref="A83" authorId="0" shapeId="0">
      <text>
        <r>
          <rPr>
            <sz val="12"/>
            <color indexed="81"/>
            <rFont val="Tahoma"/>
            <family val="2"/>
          </rPr>
          <t>ETAMU to DFW: 169 miles round-trip</t>
        </r>
      </text>
    </comment>
    <comment ref="A90" authorId="0" shapeId="0">
      <text>
        <r>
          <rPr>
            <b/>
            <sz val="12"/>
            <color indexed="81"/>
            <rFont val="Tahoma"/>
            <family val="2"/>
          </rPr>
          <t>Traveler</t>
        </r>
        <r>
          <rPr>
            <sz val="12"/>
            <color indexed="81"/>
            <rFont val="Tahoma"/>
            <family val="2"/>
          </rPr>
          <t xml:space="preserve"> – complete the Request for Foreign Travel Form &amp; Checklist packet and compile any additional documentation required
</t>
        </r>
        <r>
          <rPr>
            <b/>
            <sz val="16"/>
            <color indexed="81"/>
            <rFont val="Tahoma"/>
            <family val="2"/>
          </rPr>
          <t>NOTE: NO travel can be paid by a country of concern!</t>
        </r>
        <r>
          <rPr>
            <sz val="12"/>
            <color indexed="81"/>
            <rFont val="Tahoma"/>
            <family val="2"/>
          </rPr>
          <t xml:space="preserve">
Create an Authorization Request in Emburse
</t>
        </r>
        <r>
          <rPr>
            <b/>
            <sz val="12"/>
            <color indexed="81"/>
            <rFont val="Tahoma"/>
            <family val="2"/>
          </rPr>
          <t>Must be submitted at least 30 days prior to the date of departure.</t>
        </r>
        <r>
          <rPr>
            <sz val="12"/>
            <color indexed="81"/>
            <rFont val="Tahoma"/>
            <family val="2"/>
          </rPr>
          <t xml:space="preserve"> </t>
        </r>
        <r>
          <rPr>
            <b/>
            <u/>
            <sz val="12"/>
            <color indexed="81"/>
            <rFont val="Tahoma"/>
            <family val="2"/>
          </rPr>
          <t>If traveling to a high risk country, submit the Authorization Request earlier to ensure that it has ample time to be vetted and approved. External Research Grant exceptions may apply.</t>
        </r>
        <r>
          <rPr>
            <sz val="12"/>
            <color indexed="81"/>
            <rFont val="Tahoma"/>
            <family val="2"/>
          </rPr>
          <t xml:space="preserve">
Indicate in the “Trip Purpose &amp; Benefit whether the trip is Group or Individual travel. Additionally, provide as many details as possible (500 character limit)
Attached Request for Foreign Travel Form &amp; Checklist packet along with accompanying documentation to the Authorization Request
Estimate the anticipated expenses (this will encumber funds for the trip from the account selected in the Authorization Request Header)
Review the Authorization Request for accuracy and submit
</t>
        </r>
        <r>
          <rPr>
            <b/>
            <sz val="12"/>
            <color indexed="81"/>
            <rFont val="Tahoma"/>
            <family val="2"/>
          </rPr>
          <t>Emburse will send an automated email notification stating that the Authorization Request has been approved. Travel can been booked at this time.</t>
        </r>
        <r>
          <rPr>
            <sz val="12"/>
            <color indexed="81"/>
            <rFont val="Tahoma"/>
            <family val="2"/>
          </rPr>
          <t xml:space="preserve">
</t>
        </r>
        <r>
          <rPr>
            <b/>
            <sz val="12"/>
            <color indexed="81"/>
            <rFont val="Tahoma"/>
            <family val="2"/>
          </rPr>
          <t>Important Information</t>
        </r>
        <r>
          <rPr>
            <sz val="12"/>
            <color indexed="81"/>
            <rFont val="Tahoma"/>
            <family val="2"/>
          </rPr>
          <t xml:space="preserve">
The same rules and documentation apply to travel to Canada and Mexico.
**Foreign travel must be booked through the Concur eTravel system or directly with a Corporate Travel Planners (CTP) agent when available. Travel which is unavailable to be booked through Concur or CTP must be preapproved (submit documentation with the Authorization Request). Any travel booked outside Concur or CTP will not be reimbursed without prior approval.**
</t>
        </r>
        <r>
          <rPr>
            <b/>
            <sz val="12"/>
            <color indexed="81"/>
            <rFont val="Tahoma"/>
            <family val="2"/>
          </rPr>
          <t>Any Authorization Requests submitted without all required documentation will be returned to the traveler.</t>
        </r>
        <r>
          <rPr>
            <sz val="12"/>
            <color indexed="81"/>
            <rFont val="Tahoma"/>
            <family val="2"/>
          </rPr>
          <t xml:space="preserve">
Flights should not be booked in Embruse until an Authorization Request has been approved. It is important to submit your Authorization Request as soon as possible.
</t>
        </r>
        <r>
          <rPr>
            <b/>
            <sz val="16"/>
            <color indexed="81"/>
            <rFont val="Tahoma"/>
            <family val="2"/>
          </rPr>
          <t xml:space="preserve">
Travel to High Risk Countries</t>
        </r>
        <r>
          <rPr>
            <sz val="12"/>
            <color indexed="81"/>
            <rFont val="Tahoma"/>
            <family val="2"/>
          </rPr>
          <t xml:space="preserve">
In accordance with the policy of The Texas A&amp;M University System, employees traveling to high risk countries</t>
        </r>
        <r>
          <rPr>
            <b/>
            <sz val="12"/>
            <color indexed="81"/>
            <rFont val="Tahoma"/>
            <family val="2"/>
          </rPr>
          <t xml:space="preserve"> </t>
        </r>
        <r>
          <rPr>
            <b/>
            <u/>
            <sz val="12"/>
            <color indexed="81"/>
            <rFont val="Tahoma"/>
            <family val="2"/>
          </rPr>
          <t>must</t>
        </r>
        <r>
          <rPr>
            <b/>
            <sz val="12"/>
            <color indexed="81"/>
            <rFont val="Tahoma"/>
            <family val="2"/>
          </rPr>
          <t xml:space="preserve"> complete an International Travel Questionnaire, and submit it with their Authorization Request</t>
        </r>
        <r>
          <rPr>
            <sz val="12"/>
            <color indexed="81"/>
            <rFont val="Tahoma"/>
            <family val="2"/>
          </rPr>
          <t>.  Authorization Requests for travel to high risk countries automatically route to System Risk Management.
An updated list of countries currently considered high risk can be found on the System Risk Management website.</t>
        </r>
      </text>
    </comment>
    <comment ref="A97" authorId="0" shapeId="0">
      <text>
        <r>
          <rPr>
            <sz val="14"/>
            <color indexed="81"/>
            <rFont val="Calibri"/>
            <family val="2"/>
            <scheme val="minor"/>
          </rPr>
          <t xml:space="preserve">These are costs paid to participants, or trainees (but NOT employees), in connection with conferences or traning projects.  Participant costs are not normally allowed on research projects, but can be charged if the project includes an education or outreach component and the agency approves such costs.
</t>
        </r>
        <r>
          <rPr>
            <b/>
            <sz val="14"/>
            <color indexed="81"/>
            <rFont val="Calibri"/>
            <family val="2"/>
            <scheme val="minor"/>
          </rPr>
          <t xml:space="preserve">
This category does </t>
        </r>
        <r>
          <rPr>
            <b/>
            <u/>
            <sz val="14"/>
            <color indexed="81"/>
            <rFont val="Calibri"/>
            <family val="2"/>
            <scheme val="minor"/>
          </rPr>
          <t>NOT</t>
        </r>
        <r>
          <rPr>
            <b/>
            <sz val="14"/>
            <color indexed="81"/>
            <rFont val="Calibri"/>
            <family val="2"/>
            <scheme val="minor"/>
          </rPr>
          <t xml:space="preserve"> include research subjects.</t>
        </r>
        <r>
          <rPr>
            <sz val="14"/>
            <color indexed="81"/>
            <rFont val="Calibri"/>
            <family val="2"/>
            <scheme val="minor"/>
          </rPr>
          <t xml:space="preserve">
The Graduate Office will no longer cover the tuition waiver for GARs that are funded from sources outside the university.  Because some funding agencies will not allow their funds to be used for tuition and fees, I have agreed that I will cover the tuition waiver funds for these grants.  However, if a grant allows the funds to cover tuition/fees and the faculty does not include them in the budget, then the college and/or department will have to cover the expense.  I have notified the Provost Office. 11/13/2024 Brent Donham</t>
        </r>
      </text>
    </comment>
    <comment ref="A106" authorId="0" shapeId="0">
      <text>
        <r>
          <rPr>
            <sz val="12"/>
            <color indexed="81"/>
            <rFont val="Tahoma"/>
            <family val="2"/>
          </rPr>
          <t>Subawards are when funds will be supplied to another university, or entity, as a result of a grant or award.  They perform a substantive amount of scope of work under the grant or contract with responsibilty for programmatic decision-making and measurable performance requirements.  They must adhere to Federal compliance requirements if it is a federal award and retains IP if a university.
In most instances when a proposal includes a subaward, a separate budget should be submitted on sponsor's forms for the subawardee and the subaward total is then listed a lump sum (including any indirect costs) on the contractual/subaward line in your institution's budget.  Subawardees are entitled to request indirect costs up to the amount allowed by the sponsor's guidelines or the subawardee's negotiated indirect cost rate agreement.
ETAMU can claim indirect costs on up to $25,000 total of each subaward.</t>
        </r>
      </text>
    </comment>
    <comment ref="A112" authorId="0" shapeId="0">
      <text>
        <r>
          <rPr>
            <sz val="12"/>
            <color indexed="81"/>
            <rFont val="Tahoma"/>
            <family val="2"/>
          </rPr>
          <t>No IDC allowed on these costs.
ETAMU does not normally have these as they are usually associated with clinical trials.</t>
        </r>
      </text>
    </comment>
    <comment ref="A120" authorId="0" shapeId="0">
      <text>
        <r>
          <rPr>
            <sz val="12"/>
            <color indexed="81"/>
            <rFont val="Tahoma"/>
            <family val="2"/>
          </rPr>
          <t>No IDC allowed on these costs.</t>
        </r>
      </text>
    </comment>
  </commentList>
</comments>
</file>

<file path=xl/sharedStrings.xml><?xml version="1.0" encoding="utf-8"?>
<sst xmlns="http://schemas.openxmlformats.org/spreadsheetml/2006/main" count="759" uniqueCount="220">
  <si>
    <t>Name</t>
  </si>
  <si>
    <t>Role</t>
  </si>
  <si>
    <t>% Effort</t>
  </si>
  <si>
    <t>Annual Base Salary</t>
  </si>
  <si>
    <t>Salary</t>
  </si>
  <si>
    <t>Fringe</t>
  </si>
  <si>
    <t>Total Pay</t>
  </si>
  <si>
    <t>Subtotal:</t>
  </si>
  <si>
    <t xml:space="preserve">Subtotal: </t>
  </si>
  <si>
    <t>Total</t>
  </si>
  <si>
    <t>Mileage</t>
  </si>
  <si>
    <t>Type of student support:</t>
  </si>
  <si>
    <t>Amount</t>
  </si>
  <si>
    <t>Number of Students:</t>
  </si>
  <si>
    <t>SPRING SEMESTER</t>
  </si>
  <si>
    <t>FALL SEMESTER</t>
  </si>
  <si>
    <t xml:space="preserve">SUMMER </t>
  </si>
  <si>
    <t xml:space="preserve"> ACADEMIC YEAR (AY)</t>
  </si>
  <si>
    <t>Perdiem</t>
  </si>
  <si>
    <t>Year 1</t>
  </si>
  <si>
    <t>Year 2</t>
  </si>
  <si>
    <t>Year 3</t>
  </si>
  <si>
    <t>Year 4</t>
  </si>
  <si>
    <t>Year 5</t>
  </si>
  <si>
    <t>Consultants</t>
  </si>
  <si>
    <t>Patient Care Costs</t>
  </si>
  <si>
    <t>Alterations and Renovations</t>
  </si>
  <si>
    <t>Space Rental or Rental Maintenance</t>
  </si>
  <si>
    <t>Hours/ week</t>
  </si>
  <si>
    <t>Traveler:</t>
  </si>
  <si>
    <t>Flight(s)</t>
  </si>
  <si>
    <t>Registration(s)</t>
  </si>
  <si>
    <t>Hotel(s)</t>
  </si>
  <si>
    <t xml:space="preserve">Year 1 Direct Costs: </t>
  </si>
  <si>
    <t>Year 1 Indirect Costs:</t>
  </si>
  <si>
    <t xml:space="preserve">Year 1 TOTAL AMOUNT: </t>
  </si>
  <si>
    <t>*One month salary= Annual salary/9</t>
  </si>
  <si>
    <t>Fringe Benefits</t>
  </si>
  <si>
    <t>$/hour</t>
  </si>
  <si>
    <t>FALL  PM</t>
  </si>
  <si>
    <t>CALENDAR YEAR (PERSONS ON A 12 MONTH CONTRACT)</t>
  </si>
  <si>
    <t>Subtotals:</t>
  </si>
  <si>
    <t>Master-Level</t>
  </si>
  <si>
    <t>Number  of students</t>
  </si>
  <si>
    <t>Subtotal</t>
  </si>
  <si>
    <t>Salaries</t>
  </si>
  <si>
    <t xml:space="preserve">TOTAL </t>
  </si>
  <si>
    <t>Weeks/ Year</t>
  </si>
  <si>
    <t>Student level:</t>
  </si>
  <si>
    <t>SUPPLIES</t>
  </si>
  <si>
    <t>Total Pay and Fringe</t>
  </si>
  <si>
    <t>OTHER EXPENSES</t>
  </si>
  <si>
    <t>PATIENT CARE COSTS (hospitalization, and other associated fees)</t>
  </si>
  <si>
    <t>SUBAWARD(S) -- NAME OF PERSON/AFFILIATED UNIVERSITY</t>
  </si>
  <si>
    <t>ALTERATIONS AND RENOVATIONS</t>
  </si>
  <si>
    <t>TOTAL DIRECT COSTS</t>
  </si>
  <si>
    <t>TOTAL DIRECT AND INDIRECT COSTS</t>
  </si>
  <si>
    <t>Year 3 Indirect Costs:</t>
  </si>
  <si>
    <t xml:space="preserve">Year 3 Direct Costs: </t>
  </si>
  <si>
    <t xml:space="preserve">Year 3 TOTAL AMOUNT: </t>
  </si>
  <si>
    <t xml:space="preserve">Year 2 Direct Costs: </t>
  </si>
  <si>
    <t>Year 2 Indirect Costs:</t>
  </si>
  <si>
    <t xml:space="preserve">Year 2 TOTAL AMOUNT: </t>
  </si>
  <si>
    <t xml:space="preserve">Year 4 Direct Costs: </t>
  </si>
  <si>
    <t>Year 4 Indirect Costs:</t>
  </si>
  <si>
    <t xml:space="preserve">Year 4 TOTAL AMOUNT: </t>
  </si>
  <si>
    <t xml:space="preserve">Year 5 Direct Costs: </t>
  </si>
  <si>
    <t>Year 5 Indirect Costs:</t>
  </si>
  <si>
    <t xml:space="preserve">Year 5 TOTAL AMOUNT: </t>
  </si>
  <si>
    <t>Ph.D.-Level</t>
  </si>
  <si>
    <t>CONSULTANT(S)</t>
  </si>
  <si>
    <t>EQUIPMENT</t>
  </si>
  <si>
    <t>Months/Year                  (12 or 9 months)</t>
  </si>
  <si>
    <t>SPRING PM</t>
  </si>
  <si>
    <t>SUMMER  PM</t>
  </si>
  <si>
    <t xml:space="preserve">Total Fringe </t>
  </si>
  <si>
    <t>Salary                                        (Salary = % Effort times Annual Salary</t>
  </si>
  <si>
    <r>
      <t xml:space="preserve">     </t>
    </r>
    <r>
      <rPr>
        <b/>
        <sz val="14"/>
        <color theme="1"/>
        <rFont val="Arial"/>
        <family val="2"/>
      </rPr>
      <t xml:space="preserve"> Person Months (PM)              (Person Months= % Effort times the number of months of contract (9 or 12)</t>
    </r>
  </si>
  <si>
    <t>12-month contract Faculty/Staff                 Salary and Fringe</t>
  </si>
  <si>
    <t>9-month contract Faculty/Staff Salary and Fringe</t>
  </si>
  <si>
    <t>TOTAL Salaries for ALL Faculty/Staff</t>
  </si>
  <si>
    <t>TOTAL SALARY AND FRINGE BENEFITS FOR ALL FACULTY AND STAFF</t>
  </si>
  <si>
    <t>TOTAL Salaries and Fringe for All Faculty and Staff</t>
  </si>
  <si>
    <t>TOTAL  Fringe for ALL Faculty/Staff</t>
  </si>
  <si>
    <t>WAGES AND FRINGE FOR UNDERGRADUATE STUDENTS</t>
  </si>
  <si>
    <t>BUDGET</t>
  </si>
  <si>
    <t xml:space="preserve">                   % Effort                                      (% Effort = number of hours to be spent on project (per week), divided by the TOTAL number of hours that are spent on all duties (per week)</t>
  </si>
  <si>
    <t>BUDGET CALCULATOR - YEAR 1</t>
  </si>
  <si>
    <t>BUDGET CALCULATOR - YEAR 2</t>
  </si>
  <si>
    <t>12 MONTH CONTRACT FACULTY AND STAFF SALARY AND FRINGE BENEFITS</t>
  </si>
  <si>
    <t>9 MONTH CONTRACT FACULTY SALARY AND FRINGE BENEFITS</t>
  </si>
  <si>
    <t>BUDGET CALCULATOR - YEAR 3</t>
  </si>
  <si>
    <t>SALARY AND FRINGE CALCULATOR FOR FACULTY AND STAFF</t>
  </si>
  <si>
    <t>BUDGET CALCULATOR - YEAR 4</t>
  </si>
  <si>
    <t>BUDGET CALCULATOR - YEAR 5</t>
  </si>
  <si>
    <t xml:space="preserve">Subtotals </t>
  </si>
  <si>
    <t>Undergraduate Student(s)</t>
  </si>
  <si>
    <t>Master Level student(s)</t>
  </si>
  <si>
    <t>Ph.D. Level student(s)</t>
  </si>
  <si>
    <t>Double checkers</t>
  </si>
  <si>
    <t>Total Fringe</t>
  </si>
  <si>
    <t>Total Salary</t>
  </si>
  <si>
    <t>Fringe per Student</t>
  </si>
  <si>
    <t>Salary per Student</t>
  </si>
  <si>
    <t>Fringe Per Student</t>
  </si>
  <si>
    <t>Salaray per Student</t>
  </si>
  <si>
    <t>TOTAL INDIRECT COSTS</t>
  </si>
  <si>
    <t>SPACE RENTAL OR RENTAL MAINTENANCE</t>
  </si>
  <si>
    <t>Subaward (the first $25K of each subaward)</t>
  </si>
  <si>
    <t>FICA, MEDICARE, AND RETIREMENT</t>
  </si>
  <si>
    <t>INSURANCE</t>
  </si>
  <si>
    <t>PAY FOR GRADUATE STUDENTS (Masters, Ph.D. Level and Postdoc)</t>
  </si>
  <si>
    <t>GA - Postdoc Fringe Benefits</t>
  </si>
  <si>
    <t>FACULTY &amp; Postdoc  Fringe Benefits</t>
  </si>
  <si>
    <t>Undergrad Student Workers</t>
  </si>
  <si>
    <t>Undergraduate Student(s) Total</t>
  </si>
  <si>
    <t>Master Level student(s) Total</t>
  </si>
  <si>
    <t>Senior Personnel Fringe Total</t>
  </si>
  <si>
    <t>Master Level student(s) Fringe Total</t>
  </si>
  <si>
    <t>Undergraduate Student(s) Fringe Total</t>
  </si>
  <si>
    <t>Secretarial</t>
  </si>
  <si>
    <t>Other</t>
  </si>
  <si>
    <t>Number  of persons</t>
  </si>
  <si>
    <t>Salary per person</t>
  </si>
  <si>
    <t>Fringe per person</t>
  </si>
  <si>
    <t>Name - 12 Month</t>
  </si>
  <si>
    <t>Name - 9 Month</t>
  </si>
  <si>
    <t>Other Personnel Total</t>
  </si>
  <si>
    <t>Total Salary &amp; Fringe</t>
  </si>
  <si>
    <t>1. Stipends</t>
  </si>
  <si>
    <t>2. Travel</t>
  </si>
  <si>
    <t>3. Subsistance</t>
  </si>
  <si>
    <t>4. Other</t>
  </si>
  <si>
    <t>Total Participants</t>
  </si>
  <si>
    <t>5. Subaward(s)</t>
  </si>
  <si>
    <t xml:space="preserve">H. Total Direct Costs </t>
  </si>
  <si>
    <t>Post Doctoral Associates</t>
  </si>
  <si>
    <t>A. Senior Personnel Total</t>
  </si>
  <si>
    <t>B. Other Personnel Total</t>
  </si>
  <si>
    <t xml:space="preserve">C. FRINGE BENEFITS Subtotals </t>
  </si>
  <si>
    <t>D. Permanent Equipment (&gt;= $5,000)</t>
  </si>
  <si>
    <t>G 1. Materials &amp; Supplies</t>
  </si>
  <si>
    <t>G. Other Expenses / Other Direct Costs</t>
  </si>
  <si>
    <t>G 2. Publication Costs</t>
  </si>
  <si>
    <t>G 3. Consultant Services</t>
  </si>
  <si>
    <t>G 4. Computers Services</t>
  </si>
  <si>
    <t>G 6. Other</t>
  </si>
  <si>
    <t xml:space="preserve">E. 1. Domestic Travel </t>
  </si>
  <si>
    <t xml:space="preserve">E. 2. Foreign Travel </t>
  </si>
  <si>
    <t>E. Travel Total</t>
  </si>
  <si>
    <t>F. Participant Support Costs</t>
  </si>
  <si>
    <t>F 1. Stipends</t>
  </si>
  <si>
    <t>F 2. Travel</t>
  </si>
  <si>
    <t>F 3. Subsistance</t>
  </si>
  <si>
    <t>F 4. Other</t>
  </si>
  <si>
    <t>Publication Costs</t>
  </si>
  <si>
    <t>Computer Services</t>
  </si>
  <si>
    <r>
      <t>Fees Remission</t>
    </r>
    <r>
      <rPr>
        <sz val="8"/>
        <color theme="1"/>
        <rFont val="Calibri"/>
        <family val="2"/>
        <scheme val="minor"/>
      </rPr>
      <t xml:space="preserve">  (Post in Other Expenses)</t>
    </r>
  </si>
  <si>
    <r>
      <t xml:space="preserve">Tuition Remission </t>
    </r>
    <r>
      <rPr>
        <sz val="8"/>
        <color theme="1"/>
        <rFont val="Calibri"/>
        <family val="2"/>
        <scheme val="minor"/>
      </rPr>
      <t>(Post in Other Expenses)</t>
    </r>
  </si>
  <si>
    <t>Total Remission</t>
  </si>
  <si>
    <t>Rates as of</t>
  </si>
  <si>
    <t>9-hr Rate</t>
  </si>
  <si>
    <t>Hourly Rate</t>
  </si>
  <si>
    <t>FY22</t>
  </si>
  <si>
    <t>Agriculture Students</t>
  </si>
  <si>
    <t>Education Students</t>
  </si>
  <si>
    <t>Engineering Students</t>
  </si>
  <si>
    <t>Liberal Arts Students</t>
  </si>
  <si>
    <t>Science Students</t>
  </si>
  <si>
    <t>Business Students</t>
  </si>
  <si>
    <t>Edit ONLY if necessary/required</t>
  </si>
  <si>
    <t>I. Total Indirect Costs</t>
  </si>
  <si>
    <t>Total IDC Base</t>
  </si>
  <si>
    <t>J. Total Direct and Indirect Costs</t>
  </si>
  <si>
    <t>Maximum Budget Allowed Per Year Per RFP</t>
  </si>
  <si>
    <t>Maximum Total Budget Allowed Per RFP or Prime</t>
  </si>
  <si>
    <r>
      <rPr>
        <b/>
        <u/>
        <sz val="12"/>
        <color theme="1"/>
        <rFont val="Arial"/>
        <family val="2"/>
      </rPr>
      <t>Modified Total Direct Cost:</t>
    </r>
    <r>
      <rPr>
        <sz val="12"/>
        <color theme="1"/>
        <rFont val="Arial"/>
        <family val="2"/>
      </rPr>
      <t xml:space="preserve">  39% of the total direct costs excluding equipment costing &gt; $5,000/each, tuition reimbursement, patient care costs, student support costs, the excess of $25K of each subaward,  alterations and renovations, and space rental or rental maintenance.  </t>
    </r>
  </si>
  <si>
    <r>
      <rPr>
        <b/>
        <u/>
        <sz val="12"/>
        <color theme="1"/>
        <rFont val="Arial"/>
        <family val="2"/>
      </rPr>
      <t>Modified Total Direct Cost:</t>
    </r>
    <r>
      <rPr>
        <sz val="12"/>
        <color theme="1"/>
        <rFont val="Arial"/>
        <family val="2"/>
      </rPr>
      <t xml:space="preserve">  39% of the total direct costs excluding  equipment costing &gt; $5,000/each, tuition reimbursement, patient care costs, student support costs, the excess of $25K of each subaward,  alterations and renovations, and space rental or rental maintenance.  </t>
    </r>
  </si>
  <si>
    <r>
      <rPr>
        <b/>
        <sz val="11"/>
        <color theme="1"/>
        <rFont val="Calibri"/>
        <family val="2"/>
        <scheme val="minor"/>
      </rPr>
      <t>Cognizant Federal Agency</t>
    </r>
    <r>
      <rPr>
        <sz val="11"/>
        <color theme="1"/>
        <rFont val="Calibri"/>
        <family val="2"/>
        <scheme val="minor"/>
      </rPr>
      <t xml:space="preserve"> (Agency Name, POC Name, and POC Phone Number):
Department of Health and Human Services, Theodore Foster, 214-767-3261
Address:
1301 Young Street
Room 732
Dallas, TX 75202
</t>
    </r>
  </si>
  <si>
    <t>DOMESTIC TRAVEL (Mileage is $0.70)</t>
  </si>
  <si>
    <t>Amt Up to $25K</t>
  </si>
  <si>
    <t>East Texas A&amp;M University
Sponsored Programs
PO Box 3011
Commerce, Texas 75429-3011</t>
  </si>
  <si>
    <r>
      <rPr>
        <b/>
        <sz val="11"/>
        <color theme="1"/>
        <rFont val="Calibri"/>
        <family val="2"/>
        <scheme val="minor"/>
      </rPr>
      <t>Dallas Location:</t>
    </r>
    <r>
      <rPr>
        <sz val="11"/>
        <color theme="1"/>
        <rFont val="Calibri"/>
        <family val="2"/>
        <scheme val="minor"/>
      </rPr>
      <t xml:space="preserve">
8750 North Central Expy
Suite 1900 Box 30
Dallas, TX  75231-6436
TX Congressional District: TX-0032</t>
    </r>
  </si>
  <si>
    <r>
      <rPr>
        <b/>
        <sz val="11"/>
        <color theme="1"/>
        <rFont val="Calibri"/>
        <family val="2"/>
        <scheme val="minor"/>
      </rPr>
      <t>Audit Report Package (used when TAMUC is sub under another prime)</t>
    </r>
    <r>
      <rPr>
        <sz val="11"/>
        <color theme="1"/>
        <rFont val="Calibri"/>
        <family val="2"/>
        <scheme val="minor"/>
      </rPr>
      <t xml:space="preserve">
https://fmx.cpa.texas.gov/fmx/finrpt/singleaudit/index.php </t>
    </r>
  </si>
  <si>
    <t xml:space="preserve"> Fringe Benefits 
(Fringe Benefits = 18.9% FOR FICA, MEDICARE, AND RETIREMENT. PLUS $1,185/PERSON-MONTH FOR INSURANCE)</t>
  </si>
  <si>
    <t xml:space="preserve">  Fringe Benefits 
(Fringe Benefits = 18.9% FOR FICA, MEDICARE, AND RETIREMENT. PLUS $1,185/PERSON-MONTH FOR INSURANCE)</t>
  </si>
  <si>
    <t>If Tuition &amp; Fees are an allowable under the grant and are not included, the Department</t>
  </si>
  <si>
    <t>and/or College will be responsible for the expenses.  If Tuition and/or Fees are not</t>
  </si>
  <si>
    <r>
      <t xml:space="preserve">the costs for </t>
    </r>
    <r>
      <rPr>
        <b/>
        <u/>
        <sz val="12"/>
        <color theme="5"/>
        <rFont val="Calibri"/>
        <family val="2"/>
        <scheme val="minor"/>
      </rPr>
      <t>research</t>
    </r>
    <r>
      <rPr>
        <b/>
        <sz val="12"/>
        <color theme="5"/>
        <rFont val="Calibri"/>
        <family val="2"/>
        <scheme val="minor"/>
      </rPr>
      <t xml:space="preserve"> grants only.</t>
    </r>
  </si>
  <si>
    <r>
      <t xml:space="preserve">Tuition Remission
</t>
    </r>
    <r>
      <rPr>
        <sz val="9"/>
        <color theme="1"/>
        <rFont val="Calibri"/>
        <family val="2"/>
        <scheme val="minor"/>
      </rPr>
      <t>(This should be entered into "Other Expenses" in sponsor's portal.)</t>
    </r>
  </si>
  <si>
    <r>
      <t xml:space="preserve">Fees Remission 
</t>
    </r>
    <r>
      <rPr>
        <sz val="9"/>
        <color theme="1"/>
        <rFont val="Calibri"/>
        <family val="2"/>
        <scheme val="minor"/>
      </rPr>
      <t>(This should be entered into "Other Expenses" in sponsor's portal.)</t>
    </r>
  </si>
  <si>
    <r>
      <t>FOREIGN TRAVEL -</t>
    </r>
    <r>
      <rPr>
        <b/>
        <sz val="14"/>
        <color rgb="FFFF0000"/>
        <rFont val="Arial"/>
        <family val="2"/>
      </rPr>
      <t xml:space="preserve"> </t>
    </r>
    <r>
      <rPr>
        <b/>
        <sz val="14"/>
        <color rgb="FFC00000"/>
        <rFont val="Arial"/>
        <family val="2"/>
      </rPr>
      <t xml:space="preserve">International travel must be approved 30 days ahead of the travel time in order for approvals to take place and be finished PRIOR to any travel. </t>
    </r>
    <r>
      <rPr>
        <b/>
        <u/>
        <sz val="14"/>
        <color rgb="FFC00000"/>
        <rFont val="Arial"/>
        <family val="2"/>
      </rPr>
      <t>Travel to high risk countries should be submitted even earlier.</t>
    </r>
    <r>
      <rPr>
        <b/>
        <sz val="14"/>
        <color rgb="FFC00000"/>
        <rFont val="Arial"/>
        <family val="2"/>
      </rPr>
      <t xml:space="preserve">
Do </t>
    </r>
    <r>
      <rPr>
        <b/>
        <u/>
        <sz val="14"/>
        <color rgb="FFC00000"/>
        <rFont val="Arial"/>
        <family val="2"/>
      </rPr>
      <t>NOT</t>
    </r>
    <r>
      <rPr>
        <b/>
        <sz val="14"/>
        <color rgb="FFC00000"/>
        <rFont val="Arial"/>
        <family val="2"/>
      </rPr>
      <t xml:space="preserve"> order airline tickets prior to approval.  ETAMU will NOT reimburse payments made for any travel that has not been approved.</t>
    </r>
  </si>
  <si>
    <r>
      <t>FOREIGN TRAVEL -</t>
    </r>
    <r>
      <rPr>
        <b/>
        <sz val="14"/>
        <color rgb="FFC00000"/>
        <rFont val="Arial"/>
        <family val="2"/>
      </rPr>
      <t xml:space="preserve"> International travel must be approved 30 days ahead of the travel time in order for approvals to take place and be finished PRIOR to any travel. </t>
    </r>
    <r>
      <rPr>
        <b/>
        <u/>
        <sz val="14"/>
        <color rgb="FFC00000"/>
        <rFont val="Arial"/>
        <family val="2"/>
      </rPr>
      <t>Travel to high risk countries should be submitted even earlier.</t>
    </r>
    <r>
      <rPr>
        <b/>
        <sz val="14"/>
        <color rgb="FFC00000"/>
        <rFont val="Arial"/>
        <family val="2"/>
      </rPr>
      <t xml:space="preserve">
Do </t>
    </r>
    <r>
      <rPr>
        <b/>
        <u/>
        <sz val="14"/>
        <color rgb="FFC00000"/>
        <rFont val="Arial"/>
        <family val="2"/>
      </rPr>
      <t>NOT</t>
    </r>
    <r>
      <rPr>
        <b/>
        <sz val="14"/>
        <color rgb="FFC00000"/>
        <rFont val="Arial"/>
        <family val="2"/>
      </rPr>
      <t xml:space="preserve"> order airline tickets prior to approval.  ETAMU will NOT reimburse payments made for any travel that has not been approved.</t>
    </r>
  </si>
  <si>
    <t>Start Date - End Date</t>
  </si>
  <si>
    <t>allowed under the grant, the Division of Research and Economic Development will cover</t>
  </si>
  <si>
    <r>
      <t xml:space="preserve">PARTICIPANT/STUDENT SUPPORT COSTS FOR GAs ONLY (student aid, stipends, </t>
    </r>
    <r>
      <rPr>
        <b/>
        <u/>
        <sz val="14"/>
        <color theme="1"/>
        <rFont val="Arial"/>
        <family val="2"/>
      </rPr>
      <t>tuition</t>
    </r>
    <r>
      <rPr>
        <b/>
        <sz val="14"/>
        <color theme="1"/>
        <rFont val="Arial"/>
        <family val="2"/>
      </rPr>
      <t xml:space="preserve"> remission ($1210.08 per semester; $2,420.16 for 2 semesters; $3,630.24 for 12 months), scholarships, etc.  </t>
    </r>
    <r>
      <rPr>
        <b/>
        <u/>
        <sz val="14"/>
        <color theme="1"/>
        <rFont val="Arial"/>
        <family val="2"/>
      </rPr>
      <t>Fees</t>
    </r>
    <r>
      <rPr>
        <b/>
        <sz val="14"/>
        <color theme="1"/>
        <rFont val="Arial"/>
        <family val="2"/>
      </rPr>
      <t xml:space="preserve"> $1,650 per semester; $3,300 for 2 semesters; $4,950 for 12 months)
</t>
    </r>
    <r>
      <rPr>
        <b/>
        <sz val="20"/>
        <color theme="5"/>
        <rFont val="Arial"/>
        <family val="2"/>
      </rPr>
      <t xml:space="preserve">If Tuition &amp; Fees are an allowable under the grant and are not included, the Department and/or College will be responsible for the expenses.  If Tuition and/or Fees are not allowed under the grant, the Division of Research and Economic Development will cover the costs for </t>
    </r>
    <r>
      <rPr>
        <b/>
        <u/>
        <sz val="20"/>
        <color theme="5"/>
        <rFont val="Arial"/>
        <family val="2"/>
      </rPr>
      <t>research</t>
    </r>
    <r>
      <rPr>
        <b/>
        <sz val="20"/>
        <color theme="5"/>
        <rFont val="Arial"/>
        <family val="2"/>
      </rPr>
      <t xml:space="preserve"> grants only.  Indicate the reasoning behind it on the Cumulative Tab in the designated field.</t>
    </r>
  </si>
  <si>
    <t>ETAMU Modified Total Direct Cost Rate</t>
  </si>
  <si>
    <t>Texas Education Association (TEA) FY 2026 RTI Numbers:</t>
  </si>
  <si>
    <t>State Grant Pass Thru Operating – 226982</t>
  </si>
  <si>
    <r>
      <rPr>
        <b/>
        <sz val="11"/>
        <color theme="1"/>
        <rFont val="Calibri"/>
        <family val="2"/>
        <scheme val="minor"/>
      </rPr>
      <t>Parent Entity</t>
    </r>
    <r>
      <rPr>
        <sz val="11"/>
        <color theme="1"/>
        <rFont val="Calibri"/>
        <family val="2"/>
        <scheme val="minor"/>
      </rPr>
      <t xml:space="preserve">
Texas A&amp;M University System
301 Tarrow Street
College Station, TX 77840-7896
USA
TX-010 Congressional District
UEI#: NU7MDG85KWE8</t>
    </r>
  </si>
  <si>
    <r>
      <t>Employer Identification Number (EIN): </t>
    </r>
    <r>
      <rPr>
        <sz val="11"/>
        <color rgb="FF000000"/>
        <rFont val="Calibri"/>
        <family val="2"/>
        <scheme val="minor"/>
      </rPr>
      <t>75-6001353</t>
    </r>
  </si>
  <si>
    <r>
      <t>CAGE (Commercial and Government Entity Code) Code: </t>
    </r>
    <r>
      <rPr>
        <sz val="11"/>
        <color rgb="FF000000"/>
        <rFont val="Calibri"/>
        <family val="2"/>
        <scheme val="minor"/>
      </rPr>
      <t>oHZJo</t>
    </r>
  </si>
  <si>
    <r>
      <t>SAM Unique Entity Identifier (UEI): </t>
    </r>
    <r>
      <rPr>
        <sz val="11"/>
        <color rgb="FF000000"/>
        <rFont val="Calibri"/>
        <family val="2"/>
        <scheme val="minor"/>
      </rPr>
      <t>FRCKHD9EKUY9 </t>
    </r>
  </si>
  <si>
    <r>
      <t>Dun &amp; Bradstreet (DUNS) Number: </t>
    </r>
    <r>
      <rPr>
        <sz val="11"/>
        <color rgb="FF000000"/>
        <rFont val="Calibri"/>
        <family val="2"/>
        <scheme val="minor"/>
      </rPr>
      <t>07-313-1419</t>
    </r>
  </si>
  <si>
    <r>
      <t xml:space="preserve">SAM Legal Business Name: </t>
    </r>
    <r>
      <rPr>
        <sz val="11"/>
        <color rgb="FF000000"/>
        <rFont val="Calibri"/>
        <family val="2"/>
        <scheme val="minor"/>
      </rPr>
      <t>EAST TEXAS A&amp;M UNIVERSITY</t>
    </r>
  </si>
  <si>
    <r>
      <t>Department of Health &amp; Human Services Institutional Review Board Number</t>
    </r>
    <r>
      <rPr>
        <sz val="11"/>
        <color rgb="FF000000"/>
        <rFont val="Calibri"/>
        <family val="2"/>
        <scheme val="minor"/>
      </rPr>
      <t>: IRB00003504 </t>
    </r>
  </si>
  <si>
    <r>
      <t>Federal wide Assurance Number</t>
    </r>
    <r>
      <rPr>
        <sz val="11"/>
        <color rgb="FF000000"/>
        <rFont val="Calibri"/>
        <family val="2"/>
        <scheme val="minor"/>
      </rPr>
      <t>: FWA00005062</t>
    </r>
  </si>
  <si>
    <r>
      <t>Vendor ID Number: </t>
    </r>
    <r>
      <rPr>
        <sz val="11"/>
        <color rgb="FF000000"/>
        <rFont val="Calibri"/>
        <family val="2"/>
        <scheme val="minor"/>
      </rPr>
      <t>37517517510</t>
    </r>
  </si>
  <si>
    <r>
      <t>TEA CDN: </t>
    </r>
    <r>
      <rPr>
        <sz val="11"/>
        <color rgb="FF000000"/>
        <rFont val="Calibri"/>
        <family val="2"/>
        <scheme val="minor"/>
      </rPr>
      <t>116501</t>
    </r>
  </si>
  <si>
    <r>
      <t>TEA Vendor ID: </t>
    </r>
    <r>
      <rPr>
        <sz val="11"/>
        <color rgb="FF000000"/>
        <rFont val="Calibri"/>
        <family val="2"/>
        <scheme val="minor"/>
      </rPr>
      <t>375175751</t>
    </r>
  </si>
  <si>
    <r>
      <t>Federal Grant Pass Thru Operating </t>
    </r>
    <r>
      <rPr>
        <b/>
        <sz val="11"/>
        <color rgb="FF000000"/>
        <rFont val="Calibri"/>
        <family val="2"/>
        <scheme val="minor"/>
      </rPr>
      <t>–</t>
    </r>
    <r>
      <rPr>
        <sz val="11"/>
        <color rgb="FF000000"/>
        <rFont val="Calibri"/>
        <family val="2"/>
        <scheme val="minor"/>
      </rPr>
      <t> 226980</t>
    </r>
  </si>
  <si>
    <t>Kaylee Kinnaird, CRA
Senior Proposal Administrator II
Sponsored Programs
P O Box 3011
Commerce, Texas 75429-3011
Phone: 903-886-5162
Email: Kaylee.Kinnaird@etamu.edu</t>
  </si>
  <si>
    <t>Dr. Brent Donham, Ed.D.
Vice President for Research and Economic Development
PO Box 3011
Commerce TX 75429-3011
Phone:  903-886-5964
Email:  Brent.Donham@etamu.edu</t>
  </si>
  <si>
    <t>Institutional Official</t>
  </si>
  <si>
    <t>Ms. Stephanie Anglin
Project Administration Manager
PO Box 3011
Commerce, TX 75429-3011
Phone: 903-468-6028
Fax: 903-886-5057
Email: Stephanie.Anglin@etamu.edu</t>
  </si>
  <si>
    <t>Institutional Fiscal Authority</t>
  </si>
  <si>
    <t>Authorized Organizational Representatives</t>
  </si>
  <si>
    <t>Donna Russell, CRA
Proposal Administrator II
Sponsored Programs
P O Box 3011
Commerce, Texas 75429-3011
Phone: 903-886-5168
Email: Donna.Russell@etamu.edu</t>
  </si>
  <si>
    <r>
      <rPr>
        <b/>
        <sz val="11"/>
        <color theme="1"/>
        <rFont val="Calibri"/>
        <family val="2"/>
        <scheme val="minor"/>
      </rPr>
      <t>(Physical Address) in Hunt County</t>
    </r>
    <r>
      <rPr>
        <sz val="11"/>
        <color theme="1"/>
        <rFont val="Calibri"/>
        <family val="2"/>
        <scheme val="minor"/>
      </rPr>
      <t xml:space="preserve">
East Texas A&amp;M University
2600 West Neal St.
Commerce TX  75428-4311
TX Congressional District: TX-003</t>
    </r>
  </si>
  <si>
    <r>
      <rPr>
        <b/>
        <sz val="11"/>
        <color theme="1"/>
        <rFont val="Calibri"/>
        <family val="2"/>
        <scheme val="minor"/>
      </rPr>
      <t>East Texas A&amp;M University is located in the following districts:</t>
    </r>
    <r>
      <rPr>
        <sz val="11"/>
        <color theme="1"/>
        <rFont val="Calibri"/>
        <family val="2"/>
        <scheme val="minor"/>
      </rPr>
      <t xml:space="preserve">
Federal Congressional District - TX-003
State House District - TX-002
State Senatorial District – TX-002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</si>
</sst>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4" formatCode="_(&quot;$&quot;* #,##0.00_);_(&quot;$&quot;* \(#,##0.00\);_(&quot;$&quot;* &quot;-&quot;??_);_(@_)"/>
    <numFmt numFmtId="43" formatCode="_(* #,##0.00_);_(* \(#,##0.00\);_(* &quot;-&quot;??_);_(@_)"/>
    <numFmt numFmtId="164" formatCode="&quot;$&quot;#,##0.00"/>
    <numFmt numFmtId="165" formatCode="&quot;$&quot;#,##0"/>
    <numFmt numFmtId="166" formatCode="0.0%"/>
  </numFmts>
  <fonts count="44" x14ac:knownFonts="1">
    <font>
      <sz val="11"/>
      <color theme="1"/>
      <name val="Calibri"/>
      <family val="2"/>
      <scheme val="minor"/>
    </font>
    <font>
      <b/>
      <sz val="11"/>
      <color theme="1"/>
      <name val="Calibri"/>
      <family val="2"/>
      <scheme val="minor"/>
    </font>
    <font>
      <b/>
      <sz val="10"/>
      <color theme="1"/>
      <name val="Calibri"/>
      <family val="2"/>
      <scheme val="minor"/>
    </font>
    <font>
      <b/>
      <sz val="16"/>
      <color theme="1"/>
      <name val="Calibri"/>
      <family val="2"/>
      <scheme val="minor"/>
    </font>
    <font>
      <b/>
      <sz val="12"/>
      <color theme="1"/>
      <name val="Calibri"/>
      <family val="2"/>
      <scheme val="minor"/>
    </font>
    <font>
      <b/>
      <sz val="11"/>
      <color theme="1"/>
      <name val="Arial"/>
      <family val="2"/>
    </font>
    <font>
      <b/>
      <sz val="14"/>
      <color theme="1"/>
      <name val="Calibri"/>
      <family val="2"/>
      <scheme val="minor"/>
    </font>
    <font>
      <sz val="12"/>
      <color theme="1"/>
      <name val="Calibri"/>
      <family val="2"/>
      <scheme val="minor"/>
    </font>
    <font>
      <sz val="14"/>
      <color theme="1"/>
      <name val="Calibri"/>
      <family val="2"/>
      <scheme val="minor"/>
    </font>
    <font>
      <b/>
      <sz val="12"/>
      <color theme="1"/>
      <name val="Arial"/>
      <family val="2"/>
    </font>
    <font>
      <sz val="12"/>
      <color theme="1"/>
      <name val="Arial"/>
      <family val="2"/>
    </font>
    <font>
      <b/>
      <u/>
      <sz val="12"/>
      <color theme="1"/>
      <name val="Arial"/>
      <family val="2"/>
    </font>
    <font>
      <sz val="14"/>
      <color theme="1"/>
      <name val="Arial"/>
      <family val="2"/>
    </font>
    <font>
      <b/>
      <sz val="14"/>
      <color theme="1"/>
      <name val="Arial"/>
      <family val="2"/>
    </font>
    <font>
      <b/>
      <sz val="20"/>
      <color theme="1"/>
      <name val="Calibri"/>
      <family val="2"/>
      <scheme val="minor"/>
    </font>
    <font>
      <b/>
      <sz val="28"/>
      <color theme="1"/>
      <name val="Arial"/>
      <family val="2"/>
    </font>
    <font>
      <b/>
      <sz val="22"/>
      <color theme="1"/>
      <name val="Arial"/>
      <family val="2"/>
    </font>
    <font>
      <sz val="11"/>
      <color theme="1"/>
      <name val="Calibri"/>
      <family val="2"/>
      <scheme val="minor"/>
    </font>
    <font>
      <sz val="10"/>
      <color theme="1"/>
      <name val="Calibri"/>
      <family val="2"/>
      <scheme val="minor"/>
    </font>
    <font>
      <sz val="12"/>
      <color indexed="81"/>
      <name val="Tahoma"/>
      <family val="2"/>
    </font>
    <font>
      <b/>
      <sz val="12"/>
      <color indexed="81"/>
      <name val="Tahoma"/>
      <family val="2"/>
    </font>
    <font>
      <b/>
      <sz val="14"/>
      <color indexed="81"/>
      <name val="Tahoma"/>
      <family val="2"/>
    </font>
    <font>
      <b/>
      <sz val="9"/>
      <color indexed="81"/>
      <name val="Tahoma"/>
      <family val="2"/>
    </font>
    <font>
      <sz val="8"/>
      <color theme="1"/>
      <name val="Calibri"/>
      <family val="2"/>
      <scheme val="minor"/>
    </font>
    <font>
      <b/>
      <sz val="10"/>
      <name val="Arial"/>
      <family val="2"/>
    </font>
    <font>
      <b/>
      <u/>
      <sz val="10"/>
      <name val="Arial"/>
      <family val="2"/>
    </font>
    <font>
      <sz val="10"/>
      <name val="Arial"/>
      <family val="2"/>
    </font>
    <font>
      <b/>
      <u/>
      <sz val="14"/>
      <color theme="1"/>
      <name val="Arial"/>
      <family val="2"/>
    </font>
    <font>
      <sz val="14"/>
      <color indexed="81"/>
      <name val="Calibri"/>
      <family val="2"/>
      <scheme val="minor"/>
    </font>
    <font>
      <b/>
      <sz val="14"/>
      <color rgb="FFFF0000"/>
      <name val="Arial"/>
      <family val="2"/>
    </font>
    <font>
      <b/>
      <sz val="14"/>
      <color indexed="81"/>
      <name val="Calibri"/>
      <family val="2"/>
      <scheme val="minor"/>
    </font>
    <font>
      <b/>
      <u/>
      <sz val="14"/>
      <color indexed="81"/>
      <name val="Calibri"/>
      <family val="2"/>
      <scheme val="minor"/>
    </font>
    <font>
      <b/>
      <u/>
      <sz val="12"/>
      <color indexed="81"/>
      <name val="Tahoma"/>
      <family val="2"/>
    </font>
    <font>
      <b/>
      <sz val="16"/>
      <color indexed="81"/>
      <name val="Tahoma"/>
      <family val="2"/>
    </font>
    <font>
      <b/>
      <sz val="12"/>
      <color theme="5"/>
      <name val="Calibri"/>
      <family val="2"/>
      <scheme val="minor"/>
    </font>
    <font>
      <b/>
      <sz val="20"/>
      <color theme="5"/>
      <name val="Arial"/>
      <family val="2"/>
    </font>
    <font>
      <b/>
      <u/>
      <sz val="12"/>
      <color theme="5"/>
      <name val="Calibri"/>
      <family val="2"/>
      <scheme val="minor"/>
    </font>
    <font>
      <b/>
      <u/>
      <sz val="20"/>
      <color theme="5"/>
      <name val="Arial"/>
      <family val="2"/>
    </font>
    <font>
      <sz val="9"/>
      <color theme="1"/>
      <name val="Calibri"/>
      <family val="2"/>
      <scheme val="minor"/>
    </font>
    <font>
      <b/>
      <sz val="14"/>
      <color rgb="FFC00000"/>
      <name val="Arial"/>
      <family val="2"/>
    </font>
    <font>
      <b/>
      <u/>
      <sz val="14"/>
      <color rgb="FFC00000"/>
      <name val="Arial"/>
      <family val="2"/>
    </font>
    <font>
      <b/>
      <sz val="11"/>
      <color rgb="FF000000"/>
      <name val="Calibri"/>
      <family val="2"/>
      <scheme val="minor"/>
    </font>
    <font>
      <sz val="11"/>
      <color rgb="FF000000"/>
      <name val="Calibri"/>
      <family val="2"/>
      <scheme val="minor"/>
    </font>
    <font>
      <b/>
      <sz val="11"/>
      <color rgb="FF002949"/>
      <name val="Calibri"/>
      <family val="2"/>
      <scheme val="minor"/>
    </font>
  </fonts>
  <fills count="19">
    <fill>
      <patternFill patternType="none"/>
    </fill>
    <fill>
      <patternFill patternType="gray125"/>
    </fill>
    <fill>
      <patternFill patternType="solid">
        <fgColor theme="6"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tint="-0.34998626667073579"/>
        <bgColor indexed="64"/>
      </patternFill>
    </fill>
    <fill>
      <patternFill patternType="solid">
        <fgColor rgb="FFFFFFFF"/>
        <bgColor indexed="64"/>
      </patternFill>
    </fill>
    <fill>
      <patternFill patternType="solid">
        <fgColor rgb="FFFFFFCC"/>
        <bgColor indexed="64"/>
      </patternFill>
    </fill>
  </fills>
  <borders count="75">
    <border>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ck">
        <color indexed="64"/>
      </left>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thick">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4">
    <xf numFmtId="0" fontId="0" fillId="0" borderId="0"/>
    <xf numFmtId="43" fontId="17" fillId="0" borderId="0" applyFont="0" applyFill="0" applyBorder="0" applyAlignment="0" applyProtection="0"/>
    <xf numFmtId="44" fontId="17" fillId="0" borderId="0" applyFont="0" applyFill="0" applyBorder="0" applyAlignment="0" applyProtection="0"/>
    <xf numFmtId="0" fontId="26" fillId="0" borderId="0"/>
  </cellStyleXfs>
  <cellXfs count="668">
    <xf numFmtId="0" fontId="0" fillId="0" borderId="0" xfId="0"/>
    <xf numFmtId="164" fontId="0" fillId="0" borderId="7" xfId="0" applyNumberFormat="1" applyBorder="1" applyProtection="1">
      <protection locked="0"/>
    </xf>
    <xf numFmtId="164" fontId="0" fillId="0" borderId="7" xfId="0" applyNumberFormat="1" applyBorder="1" applyAlignment="1" applyProtection="1">
      <protection locked="0"/>
    </xf>
    <xf numFmtId="164" fontId="0" fillId="0" borderId="7" xfId="0" applyNumberFormat="1" applyBorder="1" applyAlignment="1">
      <alignment horizontal="center" vertical="center"/>
    </xf>
    <xf numFmtId="0" fontId="0" fillId="0" borderId="0" xfId="0" applyProtection="1"/>
    <xf numFmtId="0" fontId="0" fillId="0" borderId="0" xfId="0" applyBorder="1" applyProtection="1"/>
    <xf numFmtId="164" fontId="0" fillId="0" borderId="0" xfId="0" applyNumberFormat="1" applyProtection="1"/>
    <xf numFmtId="166" fontId="0" fillId="0" borderId="0" xfId="0" applyNumberFormat="1" applyProtection="1"/>
    <xf numFmtId="10" fontId="0" fillId="0" borderId="0" xfId="0" applyNumberFormat="1" applyProtection="1"/>
    <xf numFmtId="0" fontId="0" fillId="0" borderId="0" xfId="0" applyNumberFormat="1" applyProtection="1"/>
    <xf numFmtId="164" fontId="1" fillId="0" borderId="0" xfId="0" applyNumberFormat="1" applyFont="1" applyBorder="1" applyAlignment="1" applyProtection="1">
      <alignment horizontal="right"/>
    </xf>
    <xf numFmtId="164" fontId="3" fillId="0" borderId="0" xfId="0" applyNumberFormat="1" applyFont="1" applyBorder="1" applyAlignment="1" applyProtection="1">
      <alignment horizontal="left"/>
    </xf>
    <xf numFmtId="164" fontId="0" fillId="0" borderId="12" xfId="0" applyNumberFormat="1" applyBorder="1" applyAlignment="1">
      <alignment horizontal="center" vertical="center"/>
    </xf>
    <xf numFmtId="164" fontId="0" fillId="0" borderId="11" xfId="0" applyNumberFormat="1" applyBorder="1" applyAlignment="1">
      <alignment horizontal="center"/>
    </xf>
    <xf numFmtId="164" fontId="0" fillId="0" borderId="7" xfId="0" applyNumberFormat="1" applyBorder="1" applyAlignment="1" applyProtection="1">
      <alignment horizontal="center"/>
      <protection locked="0"/>
    </xf>
    <xf numFmtId="164" fontId="0" fillId="0" borderId="34" xfId="0" applyNumberFormat="1" applyBorder="1" applyProtection="1"/>
    <xf numFmtId="164" fontId="0" fillId="0" borderId="45" xfId="0" applyNumberFormat="1" applyBorder="1" applyProtection="1"/>
    <xf numFmtId="164" fontId="0" fillId="0" borderId="42" xfId="0" applyNumberFormat="1" applyBorder="1" applyProtection="1">
      <protection locked="0"/>
    </xf>
    <xf numFmtId="164" fontId="0" fillId="0" borderId="34" xfId="0" applyNumberFormat="1" applyBorder="1" applyProtection="1">
      <protection locked="0"/>
    </xf>
    <xf numFmtId="0" fontId="0" fillId="0" borderId="0" xfId="0" applyFill="1" applyProtection="1"/>
    <xf numFmtId="164" fontId="1" fillId="4" borderId="42" xfId="0" applyNumberFormat="1" applyFont="1" applyFill="1" applyBorder="1" applyAlignment="1" applyProtection="1">
      <alignment horizontal="center"/>
    </xf>
    <xf numFmtId="0" fontId="0" fillId="0" borderId="0" xfId="0" applyBorder="1" applyAlignment="1" applyProtection="1"/>
    <xf numFmtId="0" fontId="7" fillId="0" borderId="23" xfId="0" applyFont="1" applyBorder="1" applyProtection="1">
      <protection locked="0"/>
    </xf>
    <xf numFmtId="0" fontId="7" fillId="0" borderId="12" xfId="0" applyFont="1" applyBorder="1" applyProtection="1">
      <protection locked="0"/>
    </xf>
    <xf numFmtId="164" fontId="7" fillId="0" borderId="12" xfId="0" applyNumberFormat="1" applyFont="1" applyBorder="1" applyProtection="1">
      <protection locked="0"/>
    </xf>
    <xf numFmtId="0" fontId="7" fillId="0" borderId="7" xfId="0" applyFont="1" applyBorder="1" applyProtection="1">
      <protection locked="0"/>
    </xf>
    <xf numFmtId="164" fontId="7" fillId="0" borderId="7" xfId="0" applyNumberFormat="1" applyFont="1" applyBorder="1" applyProtection="1">
      <protection locked="0"/>
    </xf>
    <xf numFmtId="164" fontId="10" fillId="0" borderId="9" xfId="0" applyNumberFormat="1" applyFont="1" applyBorder="1" applyProtection="1">
      <protection locked="0"/>
    </xf>
    <xf numFmtId="2" fontId="7" fillId="0" borderId="12" xfId="0" applyNumberFormat="1" applyFont="1" applyBorder="1" applyProtection="1"/>
    <xf numFmtId="165" fontId="7" fillId="0" borderId="12" xfId="0" applyNumberFormat="1" applyFont="1" applyBorder="1" applyProtection="1"/>
    <xf numFmtId="4" fontId="7" fillId="0" borderId="7" xfId="0" applyNumberFormat="1" applyFont="1" applyBorder="1" applyProtection="1"/>
    <xf numFmtId="164" fontId="7" fillId="0" borderId="13" xfId="0" applyNumberFormat="1" applyFont="1" applyBorder="1" applyProtection="1">
      <protection locked="0"/>
    </xf>
    <xf numFmtId="164" fontId="4" fillId="5" borderId="50" xfId="0" applyNumberFormat="1" applyFont="1" applyFill="1" applyBorder="1" applyAlignment="1" applyProtection="1"/>
    <xf numFmtId="164" fontId="4" fillId="5" borderId="51" xfId="0" applyNumberFormat="1" applyFont="1" applyFill="1" applyBorder="1" applyProtection="1"/>
    <xf numFmtId="164" fontId="8" fillId="0" borderId="42" xfId="0" applyNumberFormat="1" applyFont="1" applyBorder="1" applyAlignment="1" applyProtection="1">
      <protection locked="0"/>
    </xf>
    <xf numFmtId="164" fontId="8" fillId="0" borderId="34" xfId="0" applyNumberFormat="1" applyFont="1" applyBorder="1" applyAlignment="1" applyProtection="1">
      <protection locked="0"/>
    </xf>
    <xf numFmtId="164" fontId="8" fillId="0" borderId="42" xfId="0" applyNumberFormat="1" applyFont="1" applyBorder="1" applyProtection="1">
      <protection locked="0"/>
    </xf>
    <xf numFmtId="164" fontId="8" fillId="0" borderId="34" xfId="0" applyNumberFormat="1" applyFont="1" applyBorder="1" applyProtection="1">
      <protection locked="0"/>
    </xf>
    <xf numFmtId="164" fontId="8" fillId="0" borderId="7" xfId="0" applyNumberFormat="1" applyFont="1" applyBorder="1" applyProtection="1"/>
    <xf numFmtId="164" fontId="0" fillId="0" borderId="7" xfId="0" applyNumberFormat="1" applyBorder="1" applyAlignment="1">
      <alignment horizontal="center"/>
    </xf>
    <xf numFmtId="164" fontId="0" fillId="0" borderId="12" xfId="0" applyNumberFormat="1" applyBorder="1" applyAlignment="1">
      <alignment horizontal="center"/>
    </xf>
    <xf numFmtId="0" fontId="0" fillId="0" borderId="0" xfId="0"/>
    <xf numFmtId="164" fontId="8" fillId="5" borderId="45" xfId="0" applyNumberFormat="1" applyFont="1" applyFill="1" applyBorder="1" applyProtection="1"/>
    <xf numFmtId="164" fontId="6" fillId="5" borderId="45" xfId="0" applyNumberFormat="1" applyFont="1" applyFill="1" applyBorder="1" applyProtection="1"/>
    <xf numFmtId="164" fontId="0" fillId="5" borderId="45" xfId="0" applyNumberFormat="1" applyFill="1" applyBorder="1" applyProtection="1"/>
    <xf numFmtId="10" fontId="12" fillId="0" borderId="0" xfId="0" applyNumberFormat="1" applyFont="1" applyProtection="1"/>
    <xf numFmtId="164" fontId="9" fillId="4" borderId="38" xfId="0" applyNumberFormat="1" applyFont="1" applyFill="1" applyBorder="1" applyAlignment="1" applyProtection="1">
      <alignment horizontal="center" vertical="center"/>
    </xf>
    <xf numFmtId="164" fontId="9" fillId="4" borderId="38" xfId="0" applyNumberFormat="1" applyFont="1" applyFill="1" applyBorder="1" applyAlignment="1" applyProtection="1">
      <alignment horizontal="center"/>
    </xf>
    <xf numFmtId="0" fontId="9" fillId="4" borderId="42" xfId="0" applyFont="1" applyFill="1" applyBorder="1" applyAlignment="1" applyProtection="1">
      <alignment horizontal="center"/>
    </xf>
    <xf numFmtId="0" fontId="9" fillId="4" borderId="15" xfId="0" applyFont="1" applyFill="1" applyBorder="1" applyAlignment="1" applyProtection="1">
      <alignment vertical="center" wrapText="1"/>
    </xf>
    <xf numFmtId="0" fontId="9" fillId="4" borderId="7"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4" fontId="7" fillId="0" borderId="15" xfId="0" applyNumberFormat="1" applyFont="1" applyBorder="1" applyAlignment="1" applyProtection="1">
      <alignment horizontal="center"/>
      <protection locked="0"/>
    </xf>
    <xf numFmtId="164" fontId="7" fillId="0" borderId="7" xfId="0" applyNumberFormat="1" applyFont="1" applyBorder="1" applyProtection="1"/>
    <xf numFmtId="164" fontId="7" fillId="5" borderId="7" xfId="0" applyNumberFormat="1" applyFont="1" applyFill="1" applyBorder="1" applyProtection="1"/>
    <xf numFmtId="164" fontId="7" fillId="0" borderId="12" xfId="0" applyNumberFormat="1" applyFont="1" applyBorder="1" applyProtection="1"/>
    <xf numFmtId="164" fontId="7" fillId="0" borderId="6" xfId="0" applyNumberFormat="1" applyFont="1" applyBorder="1" applyProtection="1"/>
    <xf numFmtId="164" fontId="0" fillId="0" borderId="7" xfId="0" applyNumberFormat="1" applyBorder="1" applyAlignment="1" applyProtection="1">
      <alignment horizontal="center"/>
      <protection locked="0"/>
    </xf>
    <xf numFmtId="164" fontId="9" fillId="4" borderId="38" xfId="0" applyNumberFormat="1" applyFont="1" applyFill="1" applyBorder="1" applyAlignment="1" applyProtection="1">
      <alignment horizontal="center" vertical="center"/>
    </xf>
    <xf numFmtId="164" fontId="9" fillId="4" borderId="38" xfId="0" applyNumberFormat="1" applyFont="1" applyFill="1" applyBorder="1" applyAlignment="1" applyProtection="1">
      <alignment horizontal="center"/>
    </xf>
    <xf numFmtId="164" fontId="0" fillId="0" borderId="12" xfId="0" applyNumberFormat="1" applyBorder="1" applyAlignment="1" applyProtection="1">
      <alignment horizontal="center"/>
    </xf>
    <xf numFmtId="164" fontId="1" fillId="4" borderId="42" xfId="0" applyNumberFormat="1" applyFont="1" applyFill="1" applyBorder="1" applyAlignment="1" applyProtection="1">
      <alignment horizontal="center"/>
    </xf>
    <xf numFmtId="165" fontId="4" fillId="5" borderId="7" xfId="0" applyNumberFormat="1" applyFont="1" applyFill="1" applyBorder="1" applyProtection="1"/>
    <xf numFmtId="165" fontId="7" fillId="0" borderId="6" xfId="0" applyNumberFormat="1" applyFont="1" applyBorder="1" applyProtection="1"/>
    <xf numFmtId="164" fontId="7" fillId="0" borderId="11" xfId="0" applyNumberFormat="1" applyFont="1" applyBorder="1" applyProtection="1"/>
    <xf numFmtId="164" fontId="4" fillId="5" borderId="7" xfId="0" applyNumberFormat="1" applyFont="1" applyFill="1" applyBorder="1" applyProtection="1"/>
    <xf numFmtId="165" fontId="9" fillId="0" borderId="1" xfId="0" applyNumberFormat="1" applyFont="1" applyFill="1" applyBorder="1" applyAlignment="1" applyProtection="1">
      <alignment vertical="center"/>
      <protection locked="0"/>
    </xf>
    <xf numFmtId="10" fontId="7" fillId="0" borderId="25" xfId="0" applyNumberFormat="1" applyFont="1" applyBorder="1" applyProtection="1">
      <protection locked="0"/>
    </xf>
    <xf numFmtId="165" fontId="7" fillId="0" borderId="24" xfId="0" applyNumberFormat="1" applyFont="1" applyBorder="1" applyAlignment="1" applyProtection="1"/>
    <xf numFmtId="10" fontId="7" fillId="0" borderId="59" xfId="0" applyNumberFormat="1" applyFont="1" applyBorder="1" applyProtection="1">
      <protection locked="0"/>
    </xf>
    <xf numFmtId="2" fontId="7" fillId="0" borderId="50" xfId="0" applyNumberFormat="1" applyFont="1" applyBorder="1" applyProtection="1"/>
    <xf numFmtId="165" fontId="7" fillId="0" borderId="50" xfId="0" applyNumberFormat="1" applyFont="1" applyBorder="1" applyProtection="1"/>
    <xf numFmtId="166" fontId="7" fillId="0" borderId="23" xfId="0" applyNumberFormat="1" applyFont="1" applyBorder="1" applyProtection="1">
      <protection locked="0"/>
    </xf>
    <xf numFmtId="165" fontId="7" fillId="0" borderId="24" xfId="0" applyNumberFormat="1" applyFont="1" applyBorder="1" applyProtection="1"/>
    <xf numFmtId="4" fontId="7" fillId="0" borderId="44" xfId="0" applyNumberFormat="1" applyFont="1" applyBorder="1" applyProtection="1"/>
    <xf numFmtId="165" fontId="7" fillId="0" borderId="15" xfId="0" applyNumberFormat="1" applyFont="1" applyBorder="1" applyProtection="1"/>
    <xf numFmtId="4" fontId="7" fillId="0" borderId="24" xfId="0" applyNumberFormat="1" applyFont="1" applyBorder="1" applyProtection="1"/>
    <xf numFmtId="2" fontId="7" fillId="0" borderId="7" xfId="0" applyNumberFormat="1" applyFont="1" applyBorder="1" applyProtection="1"/>
    <xf numFmtId="164" fontId="7" fillId="0" borderId="24" xfId="0" applyNumberFormat="1" applyFont="1" applyBorder="1" applyProtection="1"/>
    <xf numFmtId="164" fontId="7" fillId="0" borderId="52" xfId="0" applyNumberFormat="1" applyFont="1" applyBorder="1" applyProtection="1"/>
    <xf numFmtId="164" fontId="7" fillId="0" borderId="34" xfId="0" applyNumberFormat="1" applyFont="1" applyBorder="1" applyProtection="1"/>
    <xf numFmtId="164" fontId="7" fillId="0" borderId="35" xfId="0" applyNumberFormat="1" applyFont="1" applyBorder="1" applyProtection="1"/>
    <xf numFmtId="165" fontId="4" fillId="5" borderId="44" xfId="0" applyNumberFormat="1" applyFont="1" applyFill="1" applyBorder="1" applyProtection="1"/>
    <xf numFmtId="164" fontId="4" fillId="5" borderId="45" xfId="0" applyNumberFormat="1" applyFont="1" applyFill="1" applyBorder="1" applyProtection="1"/>
    <xf numFmtId="165" fontId="9" fillId="5" borderId="1" xfId="0" applyNumberFormat="1" applyFont="1" applyFill="1" applyBorder="1" applyAlignment="1" applyProtection="1">
      <alignment vertical="center"/>
      <protection locked="0"/>
    </xf>
    <xf numFmtId="0" fontId="1" fillId="3" borderId="11" xfId="0" applyFont="1" applyFill="1" applyBorder="1" applyAlignment="1">
      <alignment horizontal="center" vertical="center"/>
    </xf>
    <xf numFmtId="0" fontId="7" fillId="0" borderId="12" xfId="0" applyNumberFormat="1" applyFont="1" applyBorder="1" applyProtection="1">
      <protection locked="0"/>
    </xf>
    <xf numFmtId="0" fontId="0" fillId="9" borderId="0" xfId="0" applyFill="1"/>
    <xf numFmtId="164" fontId="0" fillId="0" borderId="6" xfId="0" applyNumberFormat="1" applyBorder="1" applyAlignment="1" applyProtection="1">
      <alignment horizontal="center"/>
    </xf>
    <xf numFmtId="164" fontId="0" fillId="9" borderId="12" xfId="0" applyNumberFormat="1" applyFill="1" applyBorder="1" applyAlignment="1">
      <alignment horizontal="center" vertical="center"/>
    </xf>
    <xf numFmtId="164" fontId="0" fillId="9" borderId="9" xfId="0" applyNumberFormat="1" applyFill="1" applyBorder="1" applyAlignment="1">
      <alignment horizontal="center" vertical="center"/>
    </xf>
    <xf numFmtId="164" fontId="0" fillId="9" borderId="10" xfId="0" applyNumberFormat="1" applyFill="1" applyBorder="1" applyAlignment="1">
      <alignment horizontal="center" vertical="center"/>
    </xf>
    <xf numFmtId="0" fontId="1" fillId="9" borderId="3" xfId="0" applyFont="1" applyFill="1" applyBorder="1" applyAlignment="1"/>
    <xf numFmtId="0" fontId="1" fillId="9" borderId="4" xfId="0" applyFont="1" applyFill="1" applyBorder="1" applyAlignment="1"/>
    <xf numFmtId="0" fontId="1" fillId="9" borderId="0" xfId="0" applyFont="1" applyFill="1"/>
    <xf numFmtId="0" fontId="1" fillId="9" borderId="12" xfId="0" applyFont="1" applyFill="1" applyBorder="1" applyAlignment="1">
      <alignment vertical="center"/>
    </xf>
    <xf numFmtId="0" fontId="1" fillId="9" borderId="9" xfId="0" applyFont="1" applyFill="1" applyBorder="1" applyAlignment="1">
      <alignment vertical="center"/>
    </xf>
    <xf numFmtId="0" fontId="1" fillId="9" borderId="10" xfId="0" applyFont="1" applyFill="1" applyBorder="1" applyAlignment="1">
      <alignment vertical="center"/>
    </xf>
    <xf numFmtId="164" fontId="0" fillId="9" borderId="7" xfId="0" applyNumberFormat="1" applyFill="1" applyBorder="1" applyAlignment="1">
      <alignment horizontal="center" vertical="center"/>
    </xf>
    <xf numFmtId="0" fontId="1" fillId="9" borderId="62" xfId="0" applyFont="1" applyFill="1" applyBorder="1" applyAlignment="1"/>
    <xf numFmtId="0" fontId="1" fillId="9" borderId="53" xfId="0" applyFont="1" applyFill="1" applyBorder="1" applyAlignment="1"/>
    <xf numFmtId="0" fontId="1" fillId="9" borderId="47" xfId="0" applyFont="1" applyFill="1" applyBorder="1" applyAlignment="1"/>
    <xf numFmtId="164" fontId="0" fillId="0" borderId="7" xfId="0" applyNumberFormat="1" applyFont="1" applyBorder="1" applyAlignment="1" applyProtection="1">
      <alignment horizontal="center"/>
    </xf>
    <xf numFmtId="164" fontId="0" fillId="0" borderId="6" xfId="0" applyNumberFormat="1" applyFont="1" applyBorder="1" applyAlignment="1" applyProtection="1">
      <alignment horizontal="center"/>
    </xf>
    <xf numFmtId="0" fontId="1" fillId="9" borderId="13" xfId="0" applyFont="1" applyFill="1" applyBorder="1"/>
    <xf numFmtId="164" fontId="0" fillId="9" borderId="7" xfId="0" applyNumberFormat="1" applyFont="1" applyFill="1" applyBorder="1" applyAlignment="1" applyProtection="1">
      <alignment horizontal="center"/>
    </xf>
    <xf numFmtId="10" fontId="7" fillId="0" borderId="23" xfId="0" applyNumberFormat="1" applyFont="1" applyBorder="1" applyProtection="1">
      <protection locked="0"/>
    </xf>
    <xf numFmtId="0" fontId="7" fillId="0" borderId="7" xfId="0" applyNumberFormat="1" applyFont="1" applyBorder="1" applyProtection="1">
      <protection locked="0"/>
    </xf>
    <xf numFmtId="0" fontId="9" fillId="4" borderId="13" xfId="0" applyFont="1" applyFill="1" applyBorder="1" applyAlignment="1" applyProtection="1">
      <alignment vertical="center" wrapText="1"/>
    </xf>
    <xf numFmtId="0" fontId="6" fillId="0" borderId="7" xfId="0" applyFont="1" applyFill="1" applyBorder="1" applyAlignment="1" applyProtection="1">
      <alignment vertical="center" wrapText="1"/>
      <protection locked="0"/>
    </xf>
    <xf numFmtId="0" fontId="9" fillId="4" borderId="7" xfId="0" applyFont="1" applyFill="1" applyBorder="1" applyAlignment="1" applyProtection="1">
      <alignment vertical="center" wrapText="1"/>
    </xf>
    <xf numFmtId="4" fontId="7" fillId="0" borderId="7" xfId="0" applyNumberFormat="1" applyFont="1" applyBorder="1" applyProtection="1">
      <protection locked="0"/>
    </xf>
    <xf numFmtId="43" fontId="7" fillId="0" borderId="7" xfId="1" applyFont="1" applyBorder="1" applyProtection="1">
      <protection locked="0"/>
    </xf>
    <xf numFmtId="0" fontId="0" fillId="0" borderId="0" xfId="0" applyBorder="1"/>
    <xf numFmtId="0" fontId="1" fillId="0" borderId="0" xfId="0" applyFont="1" applyBorder="1"/>
    <xf numFmtId="165" fontId="7" fillId="0" borderId="45" xfId="0" applyNumberFormat="1" applyFont="1" applyBorder="1" applyAlignment="1" applyProtection="1"/>
    <xf numFmtId="166" fontId="7" fillId="0" borderId="59" xfId="0" applyNumberFormat="1" applyFont="1" applyBorder="1" applyProtection="1">
      <protection locked="0"/>
    </xf>
    <xf numFmtId="165" fontId="7" fillId="0" borderId="45" xfId="0" applyNumberFormat="1" applyFont="1" applyBorder="1" applyProtection="1"/>
    <xf numFmtId="2" fontId="7" fillId="0" borderId="44" xfId="0" applyNumberFormat="1" applyFont="1" applyBorder="1" applyProtection="1"/>
    <xf numFmtId="165" fontId="7" fillId="0" borderId="44" xfId="0" applyNumberFormat="1" applyFont="1" applyBorder="1" applyProtection="1"/>
    <xf numFmtId="4" fontId="7" fillId="0" borderId="45" xfId="0" applyNumberFormat="1" applyFont="1" applyBorder="1" applyProtection="1"/>
    <xf numFmtId="10" fontId="7" fillId="0" borderId="15" xfId="0" applyNumberFormat="1" applyFont="1" applyBorder="1" applyProtection="1">
      <protection locked="0"/>
    </xf>
    <xf numFmtId="10" fontId="7" fillId="0" borderId="43" xfId="0" applyNumberFormat="1" applyFont="1" applyBorder="1" applyProtection="1">
      <protection locked="0"/>
    </xf>
    <xf numFmtId="44" fontId="8" fillId="0" borderId="7" xfId="0" applyNumberFormat="1" applyFont="1" applyBorder="1" applyAlignment="1" applyProtection="1"/>
    <xf numFmtId="165" fontId="9" fillId="0" borderId="1" xfId="0" applyNumberFormat="1" applyFont="1" applyFill="1" applyBorder="1" applyAlignment="1" applyProtection="1">
      <alignment vertical="center"/>
    </xf>
    <xf numFmtId="164" fontId="10" fillId="0" borderId="12" xfId="0" applyNumberFormat="1" applyFont="1" applyBorder="1" applyProtection="1">
      <protection locked="0"/>
    </xf>
    <xf numFmtId="164" fontId="0" fillId="0" borderId="7" xfId="0" applyNumberFormat="1" applyBorder="1" applyAlignment="1" applyProtection="1">
      <alignment horizontal="center"/>
      <protection locked="0"/>
    </xf>
    <xf numFmtId="164" fontId="13" fillId="4" borderId="18" xfId="0" applyNumberFormat="1" applyFont="1" applyFill="1" applyBorder="1" applyAlignment="1" applyProtection="1">
      <alignment horizontal="left" vertical="center"/>
    </xf>
    <xf numFmtId="164" fontId="13" fillId="4" borderId="10" xfId="0" applyNumberFormat="1" applyFont="1" applyFill="1" applyBorder="1" applyAlignment="1" applyProtection="1">
      <alignment horizontal="left" vertical="center"/>
    </xf>
    <xf numFmtId="0" fontId="1" fillId="0" borderId="0" xfId="0" applyFont="1"/>
    <xf numFmtId="0" fontId="0" fillId="13" borderId="0" xfId="0" applyFill="1"/>
    <xf numFmtId="0" fontId="1" fillId="13" borderId="0" xfId="0" applyFont="1" applyFill="1"/>
    <xf numFmtId="0" fontId="1" fillId="13" borderId="0" xfId="0" applyFont="1" applyFill="1" applyAlignment="1">
      <alignment horizontal="right"/>
    </xf>
    <xf numFmtId="164" fontId="0" fillId="0" borderId="24" xfId="0" applyNumberFormat="1" applyBorder="1" applyProtection="1">
      <protection locked="0"/>
    </xf>
    <xf numFmtId="0" fontId="1" fillId="13" borderId="0" xfId="0" applyFont="1" applyFill="1" applyAlignment="1">
      <alignment horizontal="left" vertical="top"/>
    </xf>
    <xf numFmtId="44" fontId="0" fillId="13" borderId="0" xfId="2" applyFont="1" applyFill="1" applyProtection="1"/>
    <xf numFmtId="44" fontId="0" fillId="13" borderId="0" xfId="0" applyNumberFormat="1" applyFill="1"/>
    <xf numFmtId="0" fontId="1" fillId="13" borderId="0" xfId="0" applyFont="1" applyFill="1" applyBorder="1" applyAlignment="1">
      <alignment horizontal="center"/>
    </xf>
    <xf numFmtId="164" fontId="1" fillId="0" borderId="7" xfId="0" applyNumberFormat="1" applyFont="1" applyBorder="1" applyAlignment="1" applyProtection="1">
      <alignment horizontal="center"/>
    </xf>
    <xf numFmtId="164" fontId="1" fillId="0" borderId="6" xfId="0" applyNumberFormat="1" applyFont="1" applyBorder="1" applyAlignment="1" applyProtection="1">
      <alignment horizontal="center"/>
    </xf>
    <xf numFmtId="164" fontId="1" fillId="0" borderId="11" xfId="0" applyNumberFormat="1" applyFont="1" applyBorder="1" applyAlignment="1" applyProtection="1">
      <alignment horizontal="center"/>
    </xf>
    <xf numFmtId="0" fontId="0" fillId="9" borderId="14" xfId="0" applyFill="1" applyBorder="1"/>
    <xf numFmtId="0" fontId="1" fillId="9" borderId="14" xfId="0" applyFont="1" applyFill="1" applyBorder="1"/>
    <xf numFmtId="0" fontId="1" fillId="9" borderId="15" xfId="0" applyFont="1" applyFill="1" applyBorder="1"/>
    <xf numFmtId="164" fontId="0" fillId="13" borderId="7" xfId="0" applyNumberFormat="1" applyFill="1" applyBorder="1" applyAlignment="1">
      <alignment horizontal="center" vertical="center"/>
    </xf>
    <xf numFmtId="164" fontId="0" fillId="13" borderId="12" xfId="0" applyNumberFormat="1" applyFill="1" applyBorder="1" applyAlignment="1">
      <alignment horizontal="center" vertical="center"/>
    </xf>
    <xf numFmtId="164" fontId="0" fillId="13" borderId="7" xfId="0" applyNumberFormat="1" applyFill="1" applyBorder="1" applyAlignment="1">
      <alignment horizontal="center"/>
    </xf>
    <xf numFmtId="0" fontId="6" fillId="0" borderId="12" xfId="0" applyFont="1" applyFill="1" applyBorder="1" applyAlignment="1" applyProtection="1">
      <alignment vertical="center" wrapText="1"/>
      <protection locked="0"/>
    </xf>
    <xf numFmtId="44" fontId="8" fillId="0" borderId="12" xfId="0" applyNumberFormat="1" applyFont="1" applyBorder="1" applyAlignment="1" applyProtection="1"/>
    <xf numFmtId="164" fontId="8" fillId="0" borderId="12" xfId="0" applyNumberFormat="1" applyFont="1" applyBorder="1" applyProtection="1"/>
    <xf numFmtId="0" fontId="6" fillId="0" borderId="44" xfId="0" applyFont="1" applyFill="1" applyBorder="1" applyAlignment="1" applyProtection="1">
      <alignment vertical="center" wrapText="1"/>
      <protection locked="0"/>
    </xf>
    <xf numFmtId="44" fontId="8" fillId="0" borderId="44" xfId="0" applyNumberFormat="1" applyFont="1" applyBorder="1" applyAlignment="1" applyProtection="1"/>
    <xf numFmtId="164" fontId="8" fillId="0" borderId="44" xfId="0" applyNumberFormat="1" applyFont="1" applyBorder="1" applyProtection="1"/>
    <xf numFmtId="164" fontId="0" fillId="0" borderId="7" xfId="0" applyNumberFormat="1" applyFont="1" applyBorder="1" applyAlignment="1">
      <alignment horizontal="center" vertical="center"/>
    </xf>
    <xf numFmtId="0" fontId="1" fillId="13" borderId="27" xfId="0" applyFont="1" applyFill="1" applyBorder="1" applyAlignment="1">
      <alignment horizontal="left" indent="5"/>
    </xf>
    <xf numFmtId="164" fontId="0" fillId="13" borderId="44" xfId="0" applyNumberFormat="1" applyFill="1" applyBorder="1" applyAlignment="1">
      <alignment horizontal="center" vertical="center"/>
    </xf>
    <xf numFmtId="164" fontId="0" fillId="13" borderId="44" xfId="0" applyNumberFormat="1" applyFill="1" applyBorder="1" applyAlignment="1">
      <alignment horizontal="center"/>
    </xf>
    <xf numFmtId="0" fontId="1" fillId="9" borderId="39" xfId="0" applyFont="1" applyFill="1" applyBorder="1" applyAlignment="1"/>
    <xf numFmtId="0" fontId="1" fillId="9" borderId="55" xfId="0" applyFont="1" applyFill="1" applyBorder="1" applyAlignment="1"/>
    <xf numFmtId="0" fontId="1" fillId="9" borderId="28" xfId="0" applyFont="1" applyFill="1" applyBorder="1" applyAlignment="1"/>
    <xf numFmtId="164" fontId="1" fillId="13" borderId="6" xfId="0" applyNumberFormat="1" applyFont="1" applyFill="1" applyBorder="1" applyAlignment="1">
      <alignment horizontal="center" vertical="center"/>
    </xf>
    <xf numFmtId="0" fontId="1" fillId="0" borderId="0" xfId="0" applyNumberFormat="1" applyFont="1" applyBorder="1" applyAlignment="1" applyProtection="1">
      <alignment horizontal="left"/>
      <protection locked="0"/>
    </xf>
    <xf numFmtId="4" fontId="0" fillId="0" borderId="0" xfId="0" applyNumberFormat="1"/>
    <xf numFmtId="0" fontId="1" fillId="13" borderId="0" xfId="0" applyNumberFormat="1" applyFont="1" applyFill="1" applyBorder="1" applyAlignment="1" applyProtection="1">
      <alignment horizontal="left"/>
      <protection locked="0"/>
    </xf>
    <xf numFmtId="0" fontId="1" fillId="13" borderId="0" xfId="0" applyFont="1" applyFill="1" applyBorder="1"/>
    <xf numFmtId="164" fontId="0" fillId="0" borderId="0" xfId="0" applyNumberFormat="1"/>
    <xf numFmtId="164" fontId="0" fillId="0" borderId="0" xfId="2" applyNumberFormat="1" applyFont="1"/>
    <xf numFmtId="164" fontId="1" fillId="13" borderId="0" xfId="2" applyNumberFormat="1" applyFont="1" applyFill="1" applyBorder="1" applyAlignment="1" applyProtection="1">
      <alignment horizontal="left"/>
      <protection locked="0"/>
    </xf>
    <xf numFmtId="164" fontId="0" fillId="0" borderId="6" xfId="0" applyNumberFormat="1" applyBorder="1" applyAlignment="1">
      <alignment horizontal="center"/>
    </xf>
    <xf numFmtId="0" fontId="24" fillId="0" borderId="0" xfId="0" applyFont="1" applyAlignment="1">
      <alignment horizontal="center"/>
    </xf>
    <xf numFmtId="0" fontId="25" fillId="0" borderId="0" xfId="0" applyFont="1"/>
    <xf numFmtId="0" fontId="26" fillId="0" borderId="0" xfId="0" applyFont="1" applyAlignment="1">
      <alignment horizontal="center"/>
    </xf>
    <xf numFmtId="0" fontId="26" fillId="0" borderId="0" xfId="3" applyFont="1"/>
    <xf numFmtId="44" fontId="0" fillId="11" borderId="0" xfId="0" applyNumberFormat="1" applyFill="1"/>
    <xf numFmtId="42" fontId="0" fillId="0" borderId="0" xfId="0" applyNumberFormat="1"/>
    <xf numFmtId="0" fontId="26" fillId="0" borderId="0" xfId="3" applyFont="1" applyFill="1"/>
    <xf numFmtId="0" fontId="26" fillId="0" borderId="0" xfId="0" applyFont="1" applyFill="1" applyAlignment="1">
      <alignment horizontal="center"/>
    </xf>
    <xf numFmtId="44" fontId="26" fillId="11" borderId="0" xfId="0" applyNumberFormat="1" applyFont="1" applyFill="1"/>
    <xf numFmtId="0" fontId="0" fillId="0" borderId="0" xfId="0" applyFont="1" applyFill="1" applyBorder="1" applyAlignment="1">
      <alignment vertical="top" wrapText="1"/>
    </xf>
    <xf numFmtId="164" fontId="0" fillId="5" borderId="44" xfId="0" applyNumberFormat="1" applyFill="1" applyBorder="1" applyAlignment="1" applyProtection="1">
      <alignment horizontal="center"/>
    </xf>
    <xf numFmtId="0" fontId="1" fillId="3" borderId="0" xfId="0" applyFont="1" applyFill="1" applyAlignment="1">
      <alignment horizontal="center" vertical="center"/>
    </xf>
    <xf numFmtId="0" fontId="1" fillId="14" borderId="0" xfId="0" applyFont="1" applyFill="1" applyAlignment="1">
      <alignment horizontal="center" vertical="center"/>
    </xf>
    <xf numFmtId="0" fontId="1" fillId="3" borderId="0" xfId="0" applyFont="1" applyFill="1" applyAlignment="1">
      <alignment horizontal="left" vertical="center"/>
    </xf>
    <xf numFmtId="0" fontId="1" fillId="3" borderId="0" xfId="0" applyFont="1" applyFill="1"/>
    <xf numFmtId="0" fontId="0" fillId="3" borderId="0" xfId="0" applyFill="1"/>
    <xf numFmtId="164" fontId="0" fillId="5" borderId="6" xfId="0" applyNumberFormat="1" applyFill="1" applyBorder="1" applyAlignment="1">
      <alignment horizontal="center" vertical="center"/>
    </xf>
    <xf numFmtId="0" fontId="1" fillId="10" borderId="4" xfId="0" applyFont="1" applyFill="1" applyBorder="1" applyAlignment="1">
      <alignment horizontal="left"/>
    </xf>
    <xf numFmtId="164" fontId="0" fillId="10" borderId="7" xfId="0" applyNumberFormat="1" applyFill="1" applyBorder="1" applyAlignment="1">
      <alignment horizontal="center" vertical="center"/>
    </xf>
    <xf numFmtId="164" fontId="0" fillId="10" borderId="49" xfId="0" applyNumberFormat="1" applyFill="1" applyBorder="1" applyAlignment="1">
      <alignment horizontal="center"/>
    </xf>
    <xf numFmtId="0" fontId="0" fillId="10" borderId="1" xfId="0" applyFill="1" applyBorder="1" applyAlignment="1">
      <alignment horizontal="center"/>
    </xf>
    <xf numFmtId="164" fontId="0" fillId="12" borderId="7" xfId="0" applyNumberFormat="1" applyFill="1" applyBorder="1" applyAlignment="1">
      <alignment horizontal="center" vertical="center"/>
    </xf>
    <xf numFmtId="164" fontId="0" fillId="15" borderId="12" xfId="0" applyNumberFormat="1" applyFill="1" applyBorder="1" applyAlignment="1" applyProtection="1">
      <alignment horizontal="center"/>
    </xf>
    <xf numFmtId="0" fontId="0" fillId="0" borderId="0" xfId="0" applyAlignment="1">
      <alignment horizontal="center" vertical="center"/>
    </xf>
    <xf numFmtId="0" fontId="1" fillId="0" borderId="0" xfId="0" applyFont="1" applyAlignment="1">
      <alignment horizontal="right"/>
    </xf>
    <xf numFmtId="44" fontId="1" fillId="13" borderId="17" xfId="2" applyFont="1" applyFill="1" applyBorder="1" applyAlignment="1">
      <alignment horizontal="center" vertical="center"/>
    </xf>
    <xf numFmtId="44" fontId="1" fillId="16" borderId="17" xfId="0" applyNumberFormat="1" applyFont="1" applyFill="1" applyBorder="1" applyProtection="1"/>
    <xf numFmtId="0" fontId="1" fillId="0" borderId="0" xfId="0" applyFont="1" applyProtection="1"/>
    <xf numFmtId="0" fontId="1" fillId="0" borderId="0" xfId="0" applyFont="1" applyAlignment="1">
      <alignment horizontal="center"/>
    </xf>
    <xf numFmtId="0" fontId="34" fillId="11" borderId="0" xfId="0" applyFont="1" applyFill="1"/>
    <xf numFmtId="0" fontId="0" fillId="11" borderId="0" xfId="0" applyFill="1" applyAlignment="1">
      <alignment horizontal="left" vertical="top"/>
    </xf>
    <xf numFmtId="0" fontId="0" fillId="0" borderId="0" xfId="0" applyAlignment="1">
      <alignment vertical="top" wrapText="1"/>
    </xf>
    <xf numFmtId="164" fontId="9" fillId="4" borderId="38" xfId="0" applyNumberFormat="1" applyFont="1" applyFill="1" applyBorder="1" applyAlignment="1" applyProtection="1">
      <alignment horizontal="center" vertical="center"/>
    </xf>
    <xf numFmtId="164" fontId="9" fillId="4" borderId="38" xfId="0" applyNumberFormat="1" applyFont="1" applyFill="1" applyBorder="1" applyAlignment="1" applyProtection="1">
      <alignment horizontal="center"/>
    </xf>
    <xf numFmtId="0" fontId="0" fillId="0" borderId="0" xfId="0" applyAlignment="1">
      <alignment vertical="top" wrapText="1"/>
    </xf>
    <xf numFmtId="0" fontId="0" fillId="0" borderId="0" xfId="0" applyFont="1" applyFill="1" applyBorder="1" applyAlignment="1">
      <alignment vertical="top" wrapText="1"/>
    </xf>
    <xf numFmtId="0" fontId="1" fillId="0" borderId="0" xfId="0" applyFont="1" applyAlignment="1">
      <alignment horizontal="left" vertical="center"/>
    </xf>
    <xf numFmtId="164" fontId="0" fillId="0" borderId="49" xfId="0" applyNumberFormat="1" applyFill="1" applyBorder="1" applyAlignment="1">
      <alignment horizontal="center"/>
    </xf>
    <xf numFmtId="0" fontId="0" fillId="0" borderId="1" xfId="0" applyFill="1" applyBorder="1" applyAlignment="1">
      <alignment horizontal="center"/>
    </xf>
    <xf numFmtId="164" fontId="0" fillId="10" borderId="13" xfId="0" applyNumberFormat="1" applyFill="1" applyBorder="1" applyAlignment="1">
      <alignment horizontal="center"/>
    </xf>
    <xf numFmtId="164" fontId="0" fillId="10" borderId="15" xfId="0" applyNumberFormat="1" applyFill="1" applyBorder="1" applyAlignment="1">
      <alignment horizontal="center"/>
    </xf>
    <xf numFmtId="0" fontId="1" fillId="12" borderId="63" xfId="0" applyFont="1" applyFill="1" applyBorder="1" applyAlignment="1">
      <alignment horizontal="left"/>
    </xf>
    <xf numFmtId="0" fontId="1" fillId="12" borderId="4" xfId="0" applyFont="1" applyFill="1" applyBorder="1" applyAlignment="1">
      <alignment horizontal="left"/>
    </xf>
    <xf numFmtId="0" fontId="1" fillId="12" borderId="28" xfId="0" applyFont="1" applyFill="1" applyBorder="1" applyAlignment="1">
      <alignment horizontal="left"/>
    </xf>
    <xf numFmtId="164" fontId="1" fillId="12" borderId="13" xfId="0" applyNumberFormat="1" applyFont="1" applyFill="1" applyBorder="1" applyAlignment="1">
      <alignment horizontal="center"/>
    </xf>
    <xf numFmtId="164" fontId="1" fillId="12" borderId="15" xfId="0" applyNumberFormat="1" applyFont="1" applyFill="1" applyBorder="1" applyAlignment="1">
      <alignment horizontal="center"/>
    </xf>
    <xf numFmtId="164" fontId="0" fillId="0" borderId="1" xfId="0" applyNumberFormat="1" applyFill="1" applyBorder="1" applyAlignment="1">
      <alignment horizontal="center"/>
    </xf>
    <xf numFmtId="164" fontId="0" fillId="9" borderId="13" xfId="0" applyNumberFormat="1" applyFill="1" applyBorder="1" applyAlignment="1">
      <alignment horizontal="center"/>
    </xf>
    <xf numFmtId="164" fontId="0" fillId="9" borderId="15" xfId="0" applyNumberFormat="1" applyFill="1" applyBorder="1" applyAlignment="1">
      <alignment horizontal="center"/>
    </xf>
    <xf numFmtId="0" fontId="0" fillId="9" borderId="49" xfId="0" applyFill="1" applyBorder="1" applyAlignment="1">
      <alignment horizontal="center"/>
    </xf>
    <xf numFmtId="0" fontId="0" fillId="9" borderId="1" xfId="0" applyFill="1" applyBorder="1" applyAlignment="1">
      <alignment horizontal="center"/>
    </xf>
    <xf numFmtId="0" fontId="1" fillId="15" borderId="3" xfId="0" applyFont="1" applyFill="1" applyBorder="1" applyAlignment="1">
      <alignment horizontal="left"/>
    </xf>
    <xf numFmtId="0" fontId="1" fillId="15" borderId="4" xfId="0" applyFont="1" applyFill="1" applyBorder="1" applyAlignment="1">
      <alignment horizontal="left"/>
    </xf>
    <xf numFmtId="164" fontId="0" fillId="0" borderId="9" xfId="0" applyNumberFormat="1" applyBorder="1" applyAlignment="1">
      <alignment horizontal="center"/>
    </xf>
    <xf numFmtId="0" fontId="0" fillId="0" borderId="10" xfId="0" applyBorder="1" applyAlignment="1">
      <alignment horizontal="center"/>
    </xf>
    <xf numFmtId="44" fontId="1" fillId="13" borderId="66" xfId="2" applyFont="1" applyFill="1" applyBorder="1" applyAlignment="1">
      <alignment horizontal="center" vertical="center"/>
    </xf>
    <xf numFmtId="0" fontId="1" fillId="3" borderId="49" xfId="0" applyFont="1" applyFill="1" applyBorder="1" applyAlignment="1">
      <alignment horizontal="center" vertical="center"/>
    </xf>
    <xf numFmtId="0" fontId="1" fillId="2" borderId="7" xfId="0" applyFont="1" applyFill="1" applyBorder="1" applyAlignment="1">
      <alignment horizontal="left" indent="5"/>
    </xf>
    <xf numFmtId="164" fontId="0" fillId="0" borderId="13" xfId="0" applyNumberFormat="1" applyBorder="1" applyAlignment="1">
      <alignment horizontal="center"/>
    </xf>
    <xf numFmtId="164" fontId="0" fillId="0" borderId="15" xfId="0" applyNumberFormat="1" applyBorder="1" applyAlignment="1">
      <alignment horizontal="center"/>
    </xf>
    <xf numFmtId="0" fontId="1" fillId="3" borderId="1" xfId="0" applyFont="1" applyFill="1" applyBorder="1" applyAlignment="1">
      <alignment horizontal="center" vertical="center"/>
    </xf>
    <xf numFmtId="0" fontId="1" fillId="2" borderId="17" xfId="0" applyFont="1" applyFill="1" applyBorder="1" applyAlignment="1">
      <alignment horizontal="left" indent="5"/>
    </xf>
    <xf numFmtId="0" fontId="1" fillId="2" borderId="14" xfId="0" applyFont="1" applyFill="1" applyBorder="1" applyAlignment="1">
      <alignment horizontal="left" indent="5"/>
    </xf>
    <xf numFmtId="0" fontId="1" fillId="13" borderId="17" xfId="0" applyFont="1" applyFill="1" applyBorder="1" applyAlignment="1">
      <alignment horizontal="left" indent="5"/>
    </xf>
    <xf numFmtId="164" fontId="1" fillId="13" borderId="13" xfId="0" applyNumberFormat="1" applyFont="1" applyFill="1" applyBorder="1" applyAlignment="1">
      <alignment horizontal="center"/>
    </xf>
    <xf numFmtId="164" fontId="1" fillId="13" borderId="15" xfId="0" applyNumberFormat="1" applyFont="1" applyFill="1" applyBorder="1" applyAlignment="1">
      <alignment horizontal="center"/>
    </xf>
    <xf numFmtId="164" fontId="0" fillId="0" borderId="13" xfId="0" applyNumberFormat="1" applyFont="1" applyBorder="1" applyAlignment="1">
      <alignment horizontal="center"/>
    </xf>
    <xf numFmtId="164" fontId="0" fillId="0" borderId="15" xfId="0" applyNumberFormat="1" applyFont="1" applyBorder="1" applyAlignment="1">
      <alignment horizontal="center"/>
    </xf>
    <xf numFmtId="0" fontId="1" fillId="9" borderId="13" xfId="0" applyFont="1" applyFill="1" applyBorder="1" applyAlignment="1">
      <alignment horizontal="left"/>
    </xf>
    <xf numFmtId="0" fontId="1" fillId="9" borderId="14" xfId="0" applyFont="1" applyFill="1" applyBorder="1" applyAlignment="1">
      <alignment horizontal="left"/>
    </xf>
    <xf numFmtId="0" fontId="1" fillId="9" borderId="15" xfId="0" applyFont="1" applyFill="1" applyBorder="1" applyAlignment="1">
      <alignment horizontal="left"/>
    </xf>
    <xf numFmtId="164" fontId="1" fillId="13" borderId="48" xfId="0" applyNumberFormat="1" applyFont="1" applyFill="1" applyBorder="1" applyAlignment="1">
      <alignment horizontal="center"/>
    </xf>
    <xf numFmtId="164" fontId="1" fillId="13" borderId="43" xfId="0" applyNumberFormat="1" applyFont="1" applyFill="1" applyBorder="1" applyAlignment="1">
      <alignment horizontal="center"/>
    </xf>
    <xf numFmtId="0" fontId="1" fillId="9" borderId="29" xfId="0" applyFont="1" applyFill="1" applyBorder="1" applyAlignment="1">
      <alignment horizontal="left"/>
    </xf>
    <xf numFmtId="0" fontId="1" fillId="9" borderId="41" xfId="0" applyFont="1" applyFill="1" applyBorder="1" applyAlignment="1">
      <alignment horizontal="left"/>
    </xf>
    <xf numFmtId="164" fontId="0" fillId="0" borderId="8" xfId="0" applyNumberFormat="1" applyBorder="1" applyAlignment="1">
      <alignment horizontal="center"/>
    </xf>
    <xf numFmtId="164" fontId="0" fillId="0" borderId="19" xfId="0" applyNumberFormat="1" applyBorder="1" applyAlignment="1">
      <alignment horizontal="center"/>
    </xf>
    <xf numFmtId="0" fontId="0" fillId="10" borderId="0" xfId="0" applyFont="1" applyFill="1" applyBorder="1" applyAlignment="1">
      <alignment vertical="top" wrapText="1"/>
    </xf>
    <xf numFmtId="0" fontId="1" fillId="2" borderId="15" xfId="0" applyFont="1" applyFill="1" applyBorder="1" applyAlignment="1">
      <alignment horizontal="left" indent="5"/>
    </xf>
    <xf numFmtId="164" fontId="1" fillId="0" borderId="49" xfId="0" applyNumberFormat="1" applyFont="1" applyBorder="1" applyAlignment="1">
      <alignment horizontal="center" vertical="center"/>
    </xf>
    <xf numFmtId="164" fontId="1" fillId="0" borderId="16" xfId="0" applyNumberFormat="1" applyFont="1" applyBorder="1" applyAlignment="1">
      <alignment horizontal="center" vertical="center"/>
    </xf>
    <xf numFmtId="164" fontId="1" fillId="0" borderId="61" xfId="0" applyNumberFormat="1" applyFont="1" applyBorder="1" applyAlignment="1">
      <alignment horizontal="center" vertical="center"/>
    </xf>
    <xf numFmtId="164" fontId="1" fillId="0" borderId="26" xfId="0" applyNumberFormat="1" applyFont="1" applyBorder="1" applyAlignment="1">
      <alignment horizontal="center" vertical="center"/>
    </xf>
    <xf numFmtId="0" fontId="1" fillId="5" borderId="3" xfId="0" applyFont="1" applyFill="1" applyBorder="1" applyAlignment="1">
      <alignment horizontal="left"/>
    </xf>
    <xf numFmtId="0" fontId="1" fillId="5" borderId="4" xfId="0" applyFont="1" applyFill="1" applyBorder="1" applyAlignment="1">
      <alignment horizontal="left"/>
    </xf>
    <xf numFmtId="164" fontId="1" fillId="5" borderId="49" xfId="0" applyNumberFormat="1" applyFont="1" applyFill="1" applyBorder="1" applyAlignment="1">
      <alignment horizontal="center"/>
    </xf>
    <xf numFmtId="164" fontId="1" fillId="5" borderId="1" xfId="0" applyNumberFormat="1" applyFont="1" applyFill="1" applyBorder="1" applyAlignment="1">
      <alignment horizontal="center"/>
    </xf>
    <xf numFmtId="44" fontId="1" fillId="13" borderId="64" xfId="2" applyFont="1" applyFill="1" applyBorder="1" applyAlignment="1">
      <alignment horizontal="center" vertical="center"/>
    </xf>
    <xf numFmtId="44" fontId="1" fillId="13" borderId="65" xfId="2" applyFont="1" applyFill="1" applyBorder="1" applyAlignment="1">
      <alignment horizontal="center" vertical="center"/>
    </xf>
    <xf numFmtId="0" fontId="1" fillId="2" borderId="21" xfId="0" applyFont="1" applyFill="1" applyBorder="1" applyAlignment="1">
      <alignment horizontal="left"/>
    </xf>
    <xf numFmtId="0" fontId="1" fillId="2" borderId="30" xfId="0" applyFont="1" applyFill="1" applyBorder="1" applyAlignment="1">
      <alignment horizontal="left"/>
    </xf>
    <xf numFmtId="164" fontId="1" fillId="0" borderId="6" xfId="0" applyNumberFormat="1" applyFont="1" applyBorder="1" applyAlignment="1">
      <alignment horizontal="center"/>
    </xf>
    <xf numFmtId="164" fontId="1" fillId="0" borderId="53" xfId="0" applyNumberFormat="1" applyFont="1" applyBorder="1" applyAlignment="1">
      <alignment horizontal="center" vertical="center"/>
    </xf>
    <xf numFmtId="164" fontId="1" fillId="0" borderId="31" xfId="0" applyNumberFormat="1" applyFont="1" applyBorder="1" applyAlignment="1">
      <alignment horizontal="center" vertical="center"/>
    </xf>
    <xf numFmtId="0" fontId="1" fillId="2" borderId="3" xfId="0" applyFont="1" applyFill="1" applyBorder="1" applyAlignment="1">
      <alignment horizontal="left"/>
    </xf>
    <xf numFmtId="0" fontId="1" fillId="2" borderId="4" xfId="0" applyFont="1" applyFill="1" applyBorder="1" applyAlignment="1">
      <alignment horizontal="left"/>
    </xf>
    <xf numFmtId="164" fontId="0" fillId="0" borderId="6" xfId="0" applyNumberFormat="1" applyBorder="1" applyAlignment="1">
      <alignment horizontal="center"/>
    </xf>
    <xf numFmtId="0" fontId="1" fillId="12" borderId="3" xfId="0" applyFont="1" applyFill="1" applyBorder="1" applyAlignment="1">
      <alignment horizontal="left"/>
    </xf>
    <xf numFmtId="0" fontId="1" fillId="2" borderId="19" xfId="0" applyFont="1" applyFill="1" applyBorder="1" applyAlignment="1">
      <alignment horizontal="left" indent="5"/>
    </xf>
    <xf numFmtId="164" fontId="0" fillId="0" borderId="10" xfId="0" applyNumberFormat="1" applyBorder="1" applyAlignment="1">
      <alignment horizontal="center"/>
    </xf>
    <xf numFmtId="164" fontId="1" fillId="5" borderId="44" xfId="0" applyNumberFormat="1" applyFont="1" applyFill="1" applyBorder="1" applyAlignment="1">
      <alignment horizontal="center"/>
    </xf>
    <xf numFmtId="0" fontId="1" fillId="12" borderId="20" xfId="0" applyFont="1" applyFill="1" applyBorder="1" applyAlignment="1">
      <alignment horizontal="left"/>
    </xf>
    <xf numFmtId="0" fontId="1" fillId="12" borderId="2" xfId="0" applyFont="1" applyFill="1" applyBorder="1" applyAlignment="1">
      <alignment horizontal="left"/>
    </xf>
    <xf numFmtId="164" fontId="0" fillId="0" borderId="48" xfId="0" applyNumberFormat="1" applyFill="1" applyBorder="1" applyAlignment="1">
      <alignment horizontal="center"/>
    </xf>
    <xf numFmtId="0" fontId="0" fillId="0" borderId="43" xfId="0" applyFill="1" applyBorder="1" applyAlignment="1">
      <alignment horizontal="center"/>
    </xf>
    <xf numFmtId="0" fontId="0" fillId="0" borderId="49" xfId="0" applyBorder="1" applyAlignment="1">
      <alignment horizontal="center"/>
    </xf>
    <xf numFmtId="0" fontId="0" fillId="0" borderId="0" xfId="0" applyAlignment="1">
      <alignment horizontal="center"/>
    </xf>
    <xf numFmtId="0" fontId="0" fillId="0" borderId="13" xfId="0" applyBorder="1" applyAlignment="1">
      <alignment horizontal="center"/>
    </xf>
    <xf numFmtId="0" fontId="0" fillId="0" borderId="15" xfId="0" applyBorder="1" applyAlignment="1">
      <alignment horizontal="center"/>
    </xf>
    <xf numFmtId="0" fontId="1" fillId="2" borderId="21" xfId="0" applyFont="1" applyFill="1" applyBorder="1" applyAlignment="1">
      <alignment horizontal="right" vertical="center"/>
    </xf>
    <xf numFmtId="0" fontId="1" fillId="2" borderId="30" xfId="0" applyFont="1" applyFill="1" applyBorder="1" applyAlignment="1">
      <alignment horizontal="right" vertical="center"/>
    </xf>
    <xf numFmtId="0" fontId="1" fillId="2" borderId="47" xfId="0" applyFont="1" applyFill="1" applyBorder="1" applyAlignment="1">
      <alignment horizontal="right" vertical="center"/>
    </xf>
    <xf numFmtId="0" fontId="1" fillId="2" borderId="20" xfId="0" applyFont="1" applyFill="1" applyBorder="1" applyAlignment="1">
      <alignment horizontal="right" vertical="center"/>
    </xf>
    <xf numFmtId="0" fontId="1" fillId="2" borderId="2" xfId="0" applyFont="1" applyFill="1" applyBorder="1" applyAlignment="1">
      <alignment horizontal="right" vertical="center"/>
    </xf>
    <xf numFmtId="0" fontId="1" fillId="2" borderId="5" xfId="0" applyFont="1" applyFill="1" applyBorder="1" applyAlignment="1">
      <alignment horizontal="right" vertical="center"/>
    </xf>
    <xf numFmtId="164" fontId="1" fillId="0" borderId="62" xfId="0" applyNumberFormat="1" applyFont="1" applyBorder="1" applyAlignment="1">
      <alignment horizontal="center" vertical="center"/>
    </xf>
    <xf numFmtId="164" fontId="1" fillId="0" borderId="50" xfId="0" applyNumberFormat="1" applyFont="1" applyBorder="1" applyAlignment="1">
      <alignment horizontal="center" vertical="center"/>
    </xf>
    <xf numFmtId="164" fontId="1" fillId="0" borderId="7" xfId="0" applyNumberFormat="1" applyFont="1" applyBorder="1" applyAlignment="1">
      <alignment horizontal="center"/>
    </xf>
    <xf numFmtId="0" fontId="1" fillId="13" borderId="0" xfId="0" applyFont="1" applyFill="1" applyAlignment="1">
      <alignment horizontal="center"/>
    </xf>
    <xf numFmtId="164" fontId="1" fillId="0" borderId="6" xfId="0" applyNumberFormat="1" applyFont="1" applyBorder="1" applyAlignment="1">
      <alignment horizontal="center" vertical="center"/>
    </xf>
    <xf numFmtId="44" fontId="1" fillId="0" borderId="18" xfId="2" applyFont="1" applyFill="1" applyBorder="1" applyAlignment="1">
      <alignment horizontal="center" vertical="center"/>
    </xf>
    <xf numFmtId="0" fontId="1" fillId="13" borderId="3" xfId="0" applyFont="1" applyFill="1" applyBorder="1" applyAlignment="1">
      <alignment horizontal="left"/>
    </xf>
    <xf numFmtId="0" fontId="1" fillId="13" borderId="4" xfId="0" applyFont="1" applyFill="1" applyBorder="1" applyAlignment="1">
      <alignment horizontal="left"/>
    </xf>
    <xf numFmtId="0" fontId="1" fillId="13" borderId="3" xfId="0" applyFont="1" applyFill="1" applyBorder="1" applyAlignment="1">
      <alignment horizontal="right" vertical="center"/>
    </xf>
    <xf numFmtId="0" fontId="1" fillId="13" borderId="4" xfId="0" applyFont="1" applyFill="1" applyBorder="1" applyAlignment="1">
      <alignment horizontal="right" vertical="center"/>
    </xf>
    <xf numFmtId="0" fontId="1" fillId="13" borderId="28" xfId="0" applyFont="1" applyFill="1" applyBorder="1" applyAlignment="1">
      <alignment horizontal="right" vertical="center"/>
    </xf>
    <xf numFmtId="164" fontId="1" fillId="13" borderId="55" xfId="0" applyNumberFormat="1" applyFont="1" applyFill="1" applyBorder="1" applyAlignment="1">
      <alignment horizontal="center" vertical="center"/>
    </xf>
    <xf numFmtId="164" fontId="1" fillId="13" borderId="28" xfId="0" applyNumberFormat="1" applyFont="1" applyFill="1" applyBorder="1" applyAlignment="1">
      <alignment horizontal="center" vertical="center"/>
    </xf>
    <xf numFmtId="0" fontId="1" fillId="2" borderId="22" xfId="0" applyFont="1" applyFill="1" applyBorder="1" applyAlignment="1">
      <alignment horizontal="right" vertical="center"/>
    </xf>
    <xf numFmtId="0" fontId="1" fillId="2" borderId="0" xfId="0" applyFont="1" applyFill="1" applyBorder="1" applyAlignment="1">
      <alignment horizontal="right" vertical="center"/>
    </xf>
    <xf numFmtId="0" fontId="1" fillId="2" borderId="1" xfId="0" applyFont="1" applyFill="1" applyBorder="1" applyAlignment="1">
      <alignment horizontal="right" vertical="center"/>
    </xf>
    <xf numFmtId="0" fontId="1" fillId="2" borderId="18" xfId="0" applyFont="1" applyFill="1" applyBorder="1" applyAlignment="1">
      <alignment horizontal="left" indent="5"/>
    </xf>
    <xf numFmtId="164" fontId="18" fillId="0" borderId="15" xfId="0" applyNumberFormat="1" applyFont="1" applyFill="1" applyBorder="1" applyAlignment="1" applyProtection="1">
      <alignment horizontal="center" vertical="center"/>
    </xf>
    <xf numFmtId="164" fontId="18" fillId="0" borderId="7" xfId="0" applyNumberFormat="1" applyFont="1" applyFill="1" applyBorder="1" applyAlignment="1" applyProtection="1">
      <alignment horizontal="center" vertical="center"/>
    </xf>
    <xf numFmtId="0" fontId="0" fillId="0" borderId="9" xfId="0" applyNumberFormat="1" applyFont="1" applyFill="1" applyBorder="1" applyAlignment="1" applyProtection="1">
      <alignment horizontal="center"/>
      <protection locked="0"/>
    </xf>
    <xf numFmtId="0" fontId="0" fillId="0" borderId="18" xfId="0" applyNumberFormat="1" applyFont="1" applyFill="1" applyBorder="1" applyAlignment="1" applyProtection="1">
      <alignment horizontal="center"/>
      <protection locked="0"/>
    </xf>
    <xf numFmtId="0" fontId="0" fillId="0" borderId="10" xfId="0" applyNumberFormat="1" applyFont="1" applyFill="1" applyBorder="1" applyAlignment="1" applyProtection="1">
      <alignment horizontal="center"/>
      <protection locked="0"/>
    </xf>
    <xf numFmtId="0" fontId="1" fillId="0" borderId="13" xfId="0" applyNumberFormat="1" applyFont="1" applyBorder="1" applyAlignment="1" applyProtection="1">
      <alignment horizontal="left"/>
      <protection locked="0"/>
    </xf>
    <xf numFmtId="0" fontId="1" fillId="0" borderId="14" xfId="0" applyNumberFormat="1" applyFont="1" applyBorder="1" applyAlignment="1" applyProtection="1">
      <alignment horizontal="left"/>
      <protection locked="0"/>
    </xf>
    <xf numFmtId="0" fontId="1" fillId="0" borderId="15" xfId="0" applyNumberFormat="1" applyFont="1" applyBorder="1" applyAlignment="1" applyProtection="1">
      <alignment horizontal="left"/>
      <protection locked="0"/>
    </xf>
    <xf numFmtId="0" fontId="1" fillId="0" borderId="13" xfId="0" applyNumberFormat="1" applyFont="1" applyBorder="1" applyAlignment="1" applyProtection="1">
      <alignment horizontal="center"/>
      <protection locked="0"/>
    </xf>
    <xf numFmtId="0" fontId="1" fillId="0" borderId="14" xfId="0" applyNumberFormat="1" applyFont="1" applyBorder="1" applyAlignment="1" applyProtection="1">
      <alignment horizontal="center"/>
      <protection locked="0"/>
    </xf>
    <xf numFmtId="0" fontId="1" fillId="0" borderId="15" xfId="0" applyNumberFormat="1" applyFont="1" applyBorder="1" applyAlignment="1" applyProtection="1">
      <alignment horizontal="center"/>
      <protection locked="0"/>
    </xf>
    <xf numFmtId="164" fontId="0" fillId="0" borderId="13" xfId="0" applyNumberFormat="1" applyFont="1" applyBorder="1" applyAlignment="1" applyProtection="1">
      <alignment horizontal="center"/>
      <protection locked="0"/>
    </xf>
    <xf numFmtId="164" fontId="0" fillId="0" borderId="15" xfId="0" applyNumberFormat="1" applyFont="1" applyBorder="1" applyAlignment="1" applyProtection="1">
      <alignment horizontal="center"/>
      <protection locked="0"/>
    </xf>
    <xf numFmtId="164" fontId="0" fillId="0" borderId="7" xfId="0" applyNumberFormat="1" applyBorder="1" applyAlignment="1" applyProtection="1">
      <alignment horizontal="center"/>
      <protection locked="0"/>
    </xf>
    <xf numFmtId="164" fontId="2" fillId="0" borderId="15" xfId="0" applyNumberFormat="1" applyFont="1" applyFill="1" applyBorder="1" applyAlignment="1" applyProtection="1">
      <alignment horizontal="center" vertical="center"/>
    </xf>
    <xf numFmtId="164" fontId="2" fillId="0" borderId="7" xfId="0" applyNumberFormat="1" applyFont="1" applyFill="1" applyBorder="1" applyAlignment="1" applyProtection="1">
      <alignment horizontal="center" vertical="center"/>
    </xf>
    <xf numFmtId="164" fontId="1" fillId="7" borderId="48" xfId="0" applyNumberFormat="1" applyFont="1" applyFill="1" applyBorder="1" applyAlignment="1" applyProtection="1">
      <alignment horizontal="right"/>
    </xf>
    <xf numFmtId="164" fontId="1" fillId="7" borderId="27" xfId="0" applyNumberFormat="1" applyFont="1" applyFill="1" applyBorder="1" applyAlignment="1" applyProtection="1">
      <alignment horizontal="right"/>
    </xf>
    <xf numFmtId="164" fontId="1" fillId="7" borderId="43" xfId="0" applyNumberFormat="1" applyFont="1" applyFill="1" applyBorder="1" applyAlignment="1" applyProtection="1">
      <alignment horizontal="right"/>
    </xf>
    <xf numFmtId="164" fontId="1" fillId="0" borderId="4" xfId="0" applyNumberFormat="1" applyFont="1" applyFill="1" applyBorder="1" applyAlignment="1" applyProtection="1">
      <alignment horizontal="center"/>
    </xf>
    <xf numFmtId="164" fontId="1" fillId="0" borderId="28" xfId="0" applyNumberFormat="1" applyFont="1" applyFill="1" applyBorder="1" applyAlignment="1" applyProtection="1">
      <alignment horizontal="center"/>
    </xf>
    <xf numFmtId="164" fontId="9" fillId="4" borderId="38" xfId="0" applyNumberFormat="1" applyFont="1" applyFill="1" applyBorder="1" applyAlignment="1" applyProtection="1">
      <alignment horizontal="center" vertical="center" wrapText="1"/>
    </xf>
    <xf numFmtId="164" fontId="9" fillId="4" borderId="7" xfId="0" applyNumberFormat="1" applyFont="1" applyFill="1" applyBorder="1" applyAlignment="1" applyProtection="1">
      <alignment horizontal="center" vertical="center" wrapText="1"/>
    </xf>
    <xf numFmtId="10" fontId="9" fillId="2" borderId="14" xfId="0" applyNumberFormat="1" applyFont="1" applyFill="1" applyBorder="1" applyAlignment="1" applyProtection="1">
      <alignment horizontal="center" vertical="center" wrapText="1"/>
    </xf>
    <xf numFmtId="10" fontId="9" fillId="2" borderId="15" xfId="0" applyNumberFormat="1" applyFont="1" applyFill="1" applyBorder="1" applyAlignment="1" applyProtection="1">
      <alignment horizontal="center" vertical="center" wrapText="1"/>
    </xf>
    <xf numFmtId="10" fontId="9" fillId="2" borderId="13" xfId="0" applyNumberFormat="1" applyFont="1" applyFill="1" applyBorder="1" applyAlignment="1" applyProtection="1">
      <alignment horizontal="center" vertical="center" wrapText="1"/>
    </xf>
    <xf numFmtId="4" fontId="7" fillId="0" borderId="13" xfId="0" applyNumberFormat="1" applyFont="1" applyBorder="1" applyAlignment="1" applyProtection="1">
      <alignment horizontal="center"/>
    </xf>
    <xf numFmtId="4" fontId="7" fillId="0" borderId="14" xfId="0" applyNumberFormat="1" applyFont="1" applyBorder="1" applyAlignment="1" applyProtection="1">
      <alignment horizontal="center"/>
    </xf>
    <xf numFmtId="4" fontId="7" fillId="0" borderId="15" xfId="0" applyNumberFormat="1" applyFont="1" applyBorder="1" applyAlignment="1" applyProtection="1">
      <alignment horizontal="center"/>
    </xf>
    <xf numFmtId="166" fontId="7" fillId="0" borderId="14" xfId="0" applyNumberFormat="1" applyFont="1" applyBorder="1" applyAlignment="1" applyProtection="1">
      <alignment horizontal="center"/>
      <protection locked="0"/>
    </xf>
    <xf numFmtId="166" fontId="7" fillId="0" borderId="15" xfId="0" applyNumberFormat="1" applyFont="1" applyBorder="1" applyAlignment="1" applyProtection="1">
      <alignment horizontal="center"/>
      <protection locked="0"/>
    </xf>
    <xf numFmtId="164" fontId="7" fillId="0" borderId="12" xfId="0" applyNumberFormat="1" applyFont="1" applyBorder="1" applyAlignment="1" applyProtection="1">
      <alignment horizontal="right"/>
    </xf>
    <xf numFmtId="164" fontId="4" fillId="5" borderId="17" xfId="0" applyNumberFormat="1" applyFont="1" applyFill="1" applyBorder="1" applyAlignment="1" applyProtection="1">
      <alignment horizontal="right"/>
    </xf>
    <xf numFmtId="164" fontId="4" fillId="5" borderId="19" xfId="0" applyNumberFormat="1" applyFont="1" applyFill="1" applyBorder="1" applyAlignment="1" applyProtection="1">
      <alignment horizontal="right"/>
    </xf>
    <xf numFmtId="164" fontId="14" fillId="4" borderId="13" xfId="0" applyNumberFormat="1" applyFont="1" applyFill="1" applyBorder="1" applyAlignment="1" applyProtection="1">
      <alignment horizontal="left"/>
    </xf>
    <xf numFmtId="164" fontId="14" fillId="4" borderId="14" xfId="0" applyNumberFormat="1" applyFont="1" applyFill="1" applyBorder="1" applyAlignment="1" applyProtection="1">
      <alignment horizontal="left"/>
    </xf>
    <xf numFmtId="164" fontId="14" fillId="4" borderId="15" xfId="0" applyNumberFormat="1" applyFont="1" applyFill="1" applyBorder="1" applyAlignment="1" applyProtection="1">
      <alignment horizontal="left"/>
    </xf>
    <xf numFmtId="165" fontId="4" fillId="5" borderId="8" xfId="0" applyNumberFormat="1" applyFont="1" applyFill="1" applyBorder="1" applyAlignment="1" applyProtection="1">
      <alignment horizontal="right"/>
    </xf>
    <xf numFmtId="165" fontId="4" fillId="5" borderId="17" xfId="0" applyNumberFormat="1" applyFont="1" applyFill="1" applyBorder="1" applyAlignment="1" applyProtection="1">
      <alignment horizontal="right"/>
    </xf>
    <xf numFmtId="165" fontId="4" fillId="5" borderId="57" xfId="0" applyNumberFormat="1" applyFont="1" applyFill="1" applyBorder="1" applyAlignment="1" applyProtection="1">
      <alignment horizontal="right"/>
    </xf>
    <xf numFmtId="0" fontId="13" fillId="4" borderId="14" xfId="0" applyFont="1" applyFill="1" applyBorder="1" applyAlignment="1" applyProtection="1">
      <alignment horizontal="center" vertical="center" wrapText="1"/>
    </xf>
    <xf numFmtId="0" fontId="13" fillId="4" borderId="15" xfId="0" applyFont="1" applyFill="1" applyBorder="1" applyAlignment="1" applyProtection="1">
      <alignment horizontal="center" vertical="center" wrapText="1"/>
    </xf>
    <xf numFmtId="0" fontId="5" fillId="4" borderId="13" xfId="0" applyFont="1" applyFill="1" applyBorder="1" applyAlignment="1" applyProtection="1">
      <alignment horizontal="left" vertical="center" wrapText="1"/>
    </xf>
    <xf numFmtId="0" fontId="5" fillId="4" borderId="14" xfId="0" applyFont="1" applyFill="1" applyBorder="1" applyAlignment="1" applyProtection="1">
      <alignment horizontal="left" vertical="center" wrapText="1"/>
    </xf>
    <xf numFmtId="0" fontId="5" fillId="4" borderId="15" xfId="0" applyFont="1" applyFill="1" applyBorder="1" applyAlignment="1" applyProtection="1">
      <alignment horizontal="left" vertical="center" wrapText="1"/>
    </xf>
    <xf numFmtId="164" fontId="15" fillId="0" borderId="21" xfId="0" applyNumberFormat="1" applyFont="1" applyBorder="1" applyAlignment="1" applyProtection="1">
      <alignment horizontal="left" vertical="center"/>
    </xf>
    <xf numFmtId="164" fontId="15" fillId="0" borderId="30" xfId="0" applyNumberFormat="1" applyFont="1" applyBorder="1" applyAlignment="1" applyProtection="1">
      <alignment horizontal="left" vertical="center"/>
    </xf>
    <xf numFmtId="164" fontId="15" fillId="0" borderId="31" xfId="0" applyNumberFormat="1" applyFont="1" applyBorder="1" applyAlignment="1" applyProtection="1">
      <alignment horizontal="left" vertical="center"/>
    </xf>
    <xf numFmtId="164" fontId="15" fillId="0" borderId="37" xfId="0" applyNumberFormat="1" applyFont="1" applyBorder="1" applyAlignment="1" applyProtection="1">
      <alignment horizontal="left" vertical="center"/>
    </xf>
    <xf numFmtId="164" fontId="15" fillId="0" borderId="18" xfId="0" applyNumberFormat="1" applyFont="1" applyBorder="1" applyAlignment="1" applyProtection="1">
      <alignment horizontal="left" vertical="center"/>
    </xf>
    <xf numFmtId="164" fontId="15" fillId="0" borderId="36" xfId="0" applyNumberFormat="1" applyFont="1" applyBorder="1" applyAlignment="1" applyProtection="1">
      <alignment horizontal="left" vertical="center"/>
    </xf>
    <xf numFmtId="164" fontId="9" fillId="4" borderId="42" xfId="0" applyNumberFormat="1" applyFont="1" applyFill="1" applyBorder="1" applyAlignment="1" applyProtection="1">
      <alignment horizontal="center" vertical="center" wrapText="1"/>
    </xf>
    <xf numFmtId="164" fontId="9" fillId="4" borderId="34" xfId="0" applyNumberFormat="1" applyFont="1" applyFill="1" applyBorder="1" applyAlignment="1" applyProtection="1">
      <alignment horizontal="center" vertical="center" wrapText="1"/>
    </xf>
    <xf numFmtId="0" fontId="9" fillId="4" borderId="58" xfId="0" applyNumberFormat="1" applyFont="1" applyFill="1" applyBorder="1" applyAlignment="1" applyProtection="1">
      <alignment horizontal="center" vertical="center" wrapText="1"/>
    </xf>
    <xf numFmtId="0" fontId="9" fillId="4" borderId="25" xfId="0" applyNumberFormat="1" applyFont="1" applyFill="1" applyBorder="1" applyAlignment="1" applyProtection="1">
      <alignment horizontal="center" vertical="center" wrapText="1"/>
    </xf>
    <xf numFmtId="165" fontId="7" fillId="0" borderId="13" xfId="0" applyNumberFormat="1" applyFont="1" applyBorder="1" applyAlignment="1" applyProtection="1">
      <alignment horizontal="right"/>
    </xf>
    <xf numFmtId="165" fontId="7" fillId="0" borderId="14" xfId="0" applyNumberFormat="1" applyFont="1" applyBorder="1" applyAlignment="1" applyProtection="1">
      <alignment horizontal="right"/>
    </xf>
    <xf numFmtId="165" fontId="7" fillId="0" borderId="33" xfId="0" applyNumberFormat="1" applyFont="1" applyBorder="1" applyAlignment="1" applyProtection="1">
      <alignment horizontal="right"/>
    </xf>
    <xf numFmtId="0" fontId="9" fillId="2" borderId="11"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166" fontId="9" fillId="4" borderId="38" xfId="0" applyNumberFormat="1" applyFont="1" applyFill="1" applyBorder="1" applyAlignment="1" applyProtection="1">
      <alignment horizontal="center" vertical="center" wrapText="1"/>
    </xf>
    <xf numFmtId="166" fontId="9" fillId="4" borderId="7" xfId="0" applyNumberFormat="1" applyFont="1" applyFill="1" applyBorder="1" applyAlignment="1" applyProtection="1">
      <alignment horizontal="center" vertical="center" wrapText="1"/>
    </xf>
    <xf numFmtId="10" fontId="9" fillId="4" borderId="38" xfId="0" applyNumberFormat="1" applyFont="1" applyFill="1" applyBorder="1" applyAlignment="1" applyProtection="1">
      <alignment horizontal="center" vertical="center" wrapText="1"/>
    </xf>
    <xf numFmtId="10" fontId="9" fillId="4" borderId="7" xfId="0" applyNumberFormat="1" applyFont="1" applyFill="1" applyBorder="1" applyAlignment="1" applyProtection="1">
      <alignment horizontal="center" vertical="center" wrapText="1"/>
    </xf>
    <xf numFmtId="10" fontId="9" fillId="4" borderId="42" xfId="0" applyNumberFormat="1" applyFont="1" applyFill="1" applyBorder="1" applyAlignment="1" applyProtection="1">
      <alignment horizontal="center" vertical="center" wrapText="1"/>
    </xf>
    <xf numFmtId="10" fontId="9" fillId="4" borderId="34" xfId="0" applyNumberFormat="1" applyFont="1" applyFill="1" applyBorder="1" applyAlignment="1" applyProtection="1">
      <alignment horizontal="center" vertical="center" wrapText="1"/>
    </xf>
    <xf numFmtId="166" fontId="9" fillId="4" borderId="58" xfId="0" applyNumberFormat="1" applyFont="1" applyFill="1" applyBorder="1" applyAlignment="1" applyProtection="1">
      <alignment horizontal="center" vertical="center" wrapText="1"/>
    </xf>
    <xf numFmtId="166" fontId="9" fillId="4" borderId="25" xfId="0" applyNumberFormat="1" applyFont="1" applyFill="1" applyBorder="1" applyAlignment="1" applyProtection="1">
      <alignment horizontal="center" vertical="center" wrapText="1"/>
    </xf>
    <xf numFmtId="164" fontId="1" fillId="5" borderId="39" xfId="0" applyNumberFormat="1" applyFont="1" applyFill="1" applyBorder="1" applyAlignment="1" applyProtection="1">
      <alignment horizontal="right"/>
    </xf>
    <xf numFmtId="164" fontId="1" fillId="5" borderId="40" xfId="0" applyNumberFormat="1" applyFont="1" applyFill="1" applyBorder="1" applyAlignment="1" applyProtection="1">
      <alignment horizontal="right"/>
    </xf>
    <xf numFmtId="0" fontId="9" fillId="2" borderId="11"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166" fontId="9" fillId="4" borderId="41" xfId="0" applyNumberFormat="1" applyFont="1" applyFill="1" applyBorder="1" applyAlignment="1" applyProtection="1">
      <alignment horizontal="center" vertical="center" wrapText="1"/>
    </xf>
    <xf numFmtId="166" fontId="9" fillId="4" borderId="15" xfId="0" applyNumberFormat="1" applyFont="1" applyFill="1" applyBorder="1" applyAlignment="1" applyProtection="1">
      <alignment horizontal="center" vertical="center" wrapText="1"/>
    </xf>
    <xf numFmtId="0" fontId="1" fillId="0" borderId="7" xfId="0" applyNumberFormat="1" applyFont="1" applyBorder="1" applyAlignment="1" applyProtection="1">
      <alignment horizontal="center"/>
      <protection locked="0"/>
    </xf>
    <xf numFmtId="0" fontId="13" fillId="4" borderId="21" xfId="0" applyFont="1" applyFill="1" applyBorder="1" applyAlignment="1" applyProtection="1">
      <alignment horizontal="left" vertical="center" wrapText="1"/>
    </xf>
    <xf numFmtId="0" fontId="13" fillId="4" borderId="30" xfId="0" applyFont="1" applyFill="1" applyBorder="1" applyAlignment="1" applyProtection="1">
      <alignment horizontal="left" vertical="center" wrapText="1"/>
    </xf>
    <xf numFmtId="0" fontId="13" fillId="4" borderId="47" xfId="0" applyFont="1" applyFill="1" applyBorder="1" applyAlignment="1" applyProtection="1">
      <alignment horizontal="left" vertical="center" wrapText="1"/>
    </xf>
    <xf numFmtId="0" fontId="13" fillId="4" borderId="22" xfId="0" applyFont="1" applyFill="1" applyBorder="1" applyAlignment="1" applyProtection="1">
      <alignment horizontal="left" vertical="center" wrapText="1"/>
    </xf>
    <xf numFmtId="0" fontId="13" fillId="4" borderId="0" xfId="0" applyFont="1" applyFill="1" applyBorder="1" applyAlignment="1" applyProtection="1">
      <alignment horizontal="left" vertical="center" wrapText="1"/>
    </xf>
    <xf numFmtId="0" fontId="13" fillId="4" borderId="1" xfId="0" applyFont="1" applyFill="1" applyBorder="1" applyAlignment="1" applyProtection="1">
      <alignment horizontal="left" vertical="center" wrapText="1"/>
    </xf>
    <xf numFmtId="0" fontId="13" fillId="4" borderId="20" xfId="0" applyFont="1" applyFill="1" applyBorder="1" applyAlignment="1" applyProtection="1">
      <alignment horizontal="left" vertical="center" wrapText="1"/>
    </xf>
    <xf numFmtId="0" fontId="13" fillId="4" borderId="2" xfId="0" applyFont="1" applyFill="1" applyBorder="1" applyAlignment="1" applyProtection="1">
      <alignment horizontal="left" vertical="center" wrapText="1"/>
    </xf>
    <xf numFmtId="0" fontId="13" fillId="4" borderId="5" xfId="0" applyFont="1" applyFill="1" applyBorder="1" applyAlignment="1" applyProtection="1">
      <alignment horizontal="left" vertical="center" wrapText="1"/>
    </xf>
    <xf numFmtId="0" fontId="1" fillId="7" borderId="48" xfId="0" applyNumberFormat="1" applyFont="1" applyFill="1" applyBorder="1" applyAlignment="1" applyProtection="1">
      <alignment horizontal="right"/>
    </xf>
    <xf numFmtId="0" fontId="1" fillId="7" borderId="27" xfId="0" applyNumberFormat="1" applyFont="1" applyFill="1" applyBorder="1" applyAlignment="1" applyProtection="1">
      <alignment horizontal="right"/>
    </xf>
    <xf numFmtId="0" fontId="1" fillId="7" borderId="43" xfId="0" applyNumberFormat="1" applyFont="1" applyFill="1" applyBorder="1" applyAlignment="1" applyProtection="1">
      <alignment horizontal="right"/>
    </xf>
    <xf numFmtId="0" fontId="0" fillId="0" borderId="46" xfId="0" applyNumberFormat="1" applyFont="1" applyFill="1" applyBorder="1" applyAlignment="1" applyProtection="1">
      <alignment horizontal="center"/>
      <protection locked="0"/>
    </xf>
    <xf numFmtId="0" fontId="0" fillId="0" borderId="29" xfId="0" applyNumberFormat="1" applyFont="1" applyFill="1" applyBorder="1" applyAlignment="1" applyProtection="1">
      <alignment horizontal="center"/>
      <protection locked="0"/>
    </xf>
    <xf numFmtId="0" fontId="0" fillId="0" borderId="41" xfId="0" applyNumberFormat="1" applyFont="1" applyFill="1" applyBorder="1" applyAlignment="1" applyProtection="1">
      <alignment horizontal="center"/>
      <protection locked="0"/>
    </xf>
    <xf numFmtId="0" fontId="0" fillId="0" borderId="13" xfId="0" applyNumberFormat="1" applyFont="1" applyFill="1" applyBorder="1" applyAlignment="1" applyProtection="1">
      <alignment horizontal="center"/>
      <protection locked="0"/>
    </xf>
    <xf numFmtId="0" fontId="0" fillId="0" borderId="14" xfId="0" applyNumberFormat="1" applyFont="1" applyFill="1" applyBorder="1" applyAlignment="1" applyProtection="1">
      <alignment horizontal="center"/>
      <protection locked="0"/>
    </xf>
    <xf numFmtId="0" fontId="0" fillId="0" borderId="15" xfId="0" applyNumberFormat="1" applyFont="1" applyFill="1" applyBorder="1" applyAlignment="1" applyProtection="1">
      <alignment horizontal="center"/>
      <protection locked="0"/>
    </xf>
    <xf numFmtId="0" fontId="13" fillId="4" borderId="17" xfId="0" applyFont="1" applyFill="1" applyBorder="1" applyAlignment="1" applyProtection="1">
      <alignment horizontal="left" vertical="center"/>
      <protection locked="0"/>
    </xf>
    <xf numFmtId="0" fontId="13" fillId="4" borderId="19" xfId="0" applyFont="1" applyFill="1" applyBorder="1" applyAlignment="1" applyProtection="1">
      <alignment horizontal="left" vertical="center"/>
      <protection locked="0"/>
    </xf>
    <xf numFmtId="0" fontId="13" fillId="4" borderId="0" xfId="0" applyFont="1" applyFill="1" applyBorder="1" applyAlignment="1" applyProtection="1">
      <alignment horizontal="left" vertical="center"/>
      <protection locked="0"/>
    </xf>
    <xf numFmtId="0" fontId="13" fillId="4" borderId="1" xfId="0" applyFont="1" applyFill="1" applyBorder="1" applyAlignment="1" applyProtection="1">
      <alignment horizontal="left" vertical="center"/>
      <protection locked="0"/>
    </xf>
    <xf numFmtId="0" fontId="13" fillId="4" borderId="18" xfId="0" applyFont="1" applyFill="1" applyBorder="1" applyAlignment="1" applyProtection="1">
      <alignment horizontal="left" vertical="center"/>
      <protection locked="0"/>
    </xf>
    <xf numFmtId="0" fontId="13" fillId="4" borderId="10" xfId="0" applyFont="1" applyFill="1" applyBorder="1" applyAlignment="1" applyProtection="1">
      <alignment horizontal="left" vertical="center"/>
      <protection locked="0"/>
    </xf>
    <xf numFmtId="164" fontId="0" fillId="0" borderId="14" xfId="0" applyNumberFormat="1" applyFont="1" applyBorder="1" applyAlignment="1" applyProtection="1">
      <alignment horizontal="center"/>
      <protection locked="0"/>
    </xf>
    <xf numFmtId="164" fontId="9" fillId="2" borderId="11" xfId="0" applyNumberFormat="1" applyFont="1" applyFill="1" applyBorder="1" applyAlignment="1" applyProtection="1">
      <alignment horizontal="center" vertical="center" wrapText="1"/>
    </xf>
    <xf numFmtId="164" fontId="9" fillId="2" borderId="6" xfId="0" applyNumberFormat="1" applyFont="1" applyFill="1" applyBorder="1" applyAlignment="1" applyProtection="1">
      <alignment horizontal="center" vertical="center" wrapText="1"/>
    </xf>
    <xf numFmtId="164" fontId="9" fillId="2" borderId="12" xfId="0" applyNumberFormat="1" applyFont="1" applyFill="1" applyBorder="1" applyAlignment="1" applyProtection="1">
      <alignment horizontal="center" vertical="center" wrapText="1"/>
    </xf>
    <xf numFmtId="0" fontId="4" fillId="0" borderId="9" xfId="0" applyFont="1" applyBorder="1" applyAlignment="1" applyProtection="1">
      <alignment horizontal="right"/>
      <protection locked="0"/>
    </xf>
    <xf numFmtId="0" fontId="4" fillId="0" borderId="18" xfId="0" applyFont="1" applyBorder="1" applyAlignment="1" applyProtection="1">
      <alignment horizontal="right"/>
      <protection locked="0"/>
    </xf>
    <xf numFmtId="10" fontId="9" fillId="2" borderId="8" xfId="0" applyNumberFormat="1" applyFont="1" applyFill="1" applyBorder="1" applyAlignment="1" applyProtection="1">
      <alignment horizontal="center" vertical="center" wrapText="1"/>
    </xf>
    <xf numFmtId="10" fontId="9" fillId="2" borderId="17" xfId="0" applyNumberFormat="1" applyFont="1" applyFill="1" applyBorder="1" applyAlignment="1" applyProtection="1">
      <alignment horizontal="center" vertical="center" wrapText="1"/>
    </xf>
    <xf numFmtId="10" fontId="9" fillId="2" borderId="11" xfId="0" applyNumberFormat="1" applyFont="1" applyFill="1" applyBorder="1" applyAlignment="1" applyProtection="1">
      <alignment horizontal="center" vertical="center" wrapText="1"/>
    </xf>
    <xf numFmtId="10" fontId="9" fillId="2" borderId="6" xfId="0" applyNumberFormat="1" applyFont="1" applyFill="1" applyBorder="1" applyAlignment="1" applyProtection="1">
      <alignment horizontal="center" vertical="center" wrapText="1"/>
    </xf>
    <xf numFmtId="10" fontId="9" fillId="2" borderId="1" xfId="0" applyNumberFormat="1" applyFont="1" applyFill="1" applyBorder="1" applyAlignment="1" applyProtection="1">
      <alignment horizontal="center" vertical="center" wrapText="1"/>
    </xf>
    <xf numFmtId="10" fontId="9" fillId="2" borderId="10" xfId="0" applyNumberFormat="1" applyFont="1" applyFill="1" applyBorder="1" applyAlignment="1" applyProtection="1">
      <alignment horizontal="center" vertical="center" wrapText="1"/>
    </xf>
    <xf numFmtId="0" fontId="16" fillId="2" borderId="30" xfId="0" applyFont="1" applyFill="1" applyBorder="1" applyAlignment="1" applyProtection="1">
      <alignment horizontal="center" vertical="center"/>
    </xf>
    <xf numFmtId="0" fontId="9" fillId="2" borderId="30" xfId="0" applyFont="1" applyFill="1" applyBorder="1" applyAlignment="1" applyProtection="1">
      <alignment horizontal="center" vertical="center"/>
    </xf>
    <xf numFmtId="0" fontId="9" fillId="2" borderId="31"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16" xfId="0" applyFont="1" applyFill="1" applyBorder="1" applyAlignment="1" applyProtection="1">
      <alignment horizontal="center" vertical="center"/>
    </xf>
    <xf numFmtId="0" fontId="13" fillId="4" borderId="13" xfId="0" applyFont="1" applyFill="1" applyBorder="1" applyAlignment="1" applyProtection="1">
      <alignment horizontal="center" vertical="center" wrapText="1"/>
    </xf>
    <xf numFmtId="0" fontId="13" fillId="4" borderId="3" xfId="0" applyFont="1" applyFill="1" applyBorder="1" applyAlignment="1" applyProtection="1">
      <alignment horizontal="left" vertical="center" wrapText="1"/>
    </xf>
    <xf numFmtId="0" fontId="13" fillId="4" borderId="4" xfId="0" applyFont="1" applyFill="1" applyBorder="1" applyAlignment="1" applyProtection="1">
      <alignment horizontal="left" vertical="center" wrapText="1"/>
    </xf>
    <xf numFmtId="0" fontId="13" fillId="4" borderId="28" xfId="0" applyFont="1" applyFill="1" applyBorder="1" applyAlignment="1" applyProtection="1">
      <alignment horizontal="left" vertical="center" wrapText="1"/>
    </xf>
    <xf numFmtId="0" fontId="1" fillId="0" borderId="4" xfId="0" applyFont="1" applyFill="1" applyBorder="1" applyAlignment="1" applyProtection="1">
      <alignment horizontal="center" vertical="center" wrapText="1"/>
    </xf>
    <xf numFmtId="0" fontId="1" fillId="0" borderId="28" xfId="0"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xf>
    <xf numFmtId="0" fontId="1" fillId="0" borderId="28" xfId="0" applyNumberFormat="1" applyFont="1" applyFill="1" applyBorder="1" applyAlignment="1" applyProtection="1">
      <alignment horizontal="center"/>
    </xf>
    <xf numFmtId="0" fontId="1" fillId="0" borderId="4" xfId="0" applyFont="1" applyFill="1" applyBorder="1" applyAlignment="1" applyProtection="1">
      <alignment horizontal="center"/>
    </xf>
    <xf numFmtId="0" fontId="1" fillId="0" borderId="28" xfId="0" applyFont="1" applyFill="1" applyBorder="1" applyAlignment="1" applyProtection="1">
      <alignment horizontal="center"/>
    </xf>
    <xf numFmtId="164" fontId="1" fillId="0" borderId="30" xfId="0" applyNumberFormat="1" applyFont="1" applyFill="1" applyBorder="1" applyAlignment="1" applyProtection="1">
      <alignment horizontal="center"/>
    </xf>
    <xf numFmtId="164" fontId="1" fillId="0" borderId="47" xfId="0" applyNumberFormat="1" applyFont="1" applyFill="1" applyBorder="1" applyAlignment="1" applyProtection="1">
      <alignment horizontal="center"/>
    </xf>
    <xf numFmtId="164" fontId="1" fillId="0" borderId="2" xfId="0" applyNumberFormat="1" applyFont="1" applyFill="1" applyBorder="1" applyAlignment="1" applyProtection="1">
      <alignment horizontal="center"/>
    </xf>
    <xf numFmtId="164" fontId="1" fillId="0" borderId="5" xfId="0" applyNumberFormat="1" applyFont="1" applyFill="1" applyBorder="1" applyAlignment="1" applyProtection="1">
      <alignment horizontal="center"/>
    </xf>
    <xf numFmtId="164" fontId="1" fillId="5" borderId="39" xfId="0" applyNumberFormat="1" applyFont="1" applyFill="1" applyBorder="1" applyAlignment="1" applyProtection="1">
      <alignment horizontal="right" vertical="center"/>
    </xf>
    <xf numFmtId="164" fontId="1" fillId="5" borderId="40" xfId="0" applyNumberFormat="1" applyFont="1" applyFill="1" applyBorder="1" applyAlignment="1" applyProtection="1">
      <alignment horizontal="right" vertical="center"/>
    </xf>
    <xf numFmtId="0" fontId="0" fillId="0" borderId="55" xfId="0" applyFill="1" applyBorder="1" applyAlignment="1" applyProtection="1">
      <alignment horizontal="center"/>
    </xf>
    <xf numFmtId="0" fontId="0" fillId="0" borderId="4" xfId="0" applyFill="1" applyBorder="1" applyAlignment="1" applyProtection="1">
      <alignment horizontal="center"/>
    </xf>
    <xf numFmtId="0" fontId="0" fillId="0" borderId="28" xfId="0" applyFill="1" applyBorder="1" applyAlignment="1" applyProtection="1">
      <alignment horizontal="center"/>
    </xf>
    <xf numFmtId="164" fontId="1" fillId="0" borderId="55" xfId="0" applyNumberFormat="1" applyFont="1" applyFill="1" applyBorder="1" applyAlignment="1" applyProtection="1">
      <alignment horizontal="center"/>
    </xf>
    <xf numFmtId="164" fontId="10" fillId="0" borderId="8" xfId="0" applyNumberFormat="1" applyFont="1" applyBorder="1" applyAlignment="1" applyProtection="1">
      <alignment horizontal="left" vertical="center" wrapText="1"/>
    </xf>
    <xf numFmtId="164" fontId="10" fillId="0" borderId="17" xfId="0" applyNumberFormat="1" applyFont="1" applyBorder="1" applyAlignment="1" applyProtection="1">
      <alignment horizontal="left" vertical="center" wrapText="1"/>
    </xf>
    <xf numFmtId="164" fontId="10" fillId="0" borderId="19" xfId="0" applyNumberFormat="1" applyFont="1" applyBorder="1" applyAlignment="1" applyProtection="1">
      <alignment horizontal="left" vertical="center" wrapText="1"/>
    </xf>
    <xf numFmtId="164" fontId="10" fillId="0" borderId="49" xfId="0" applyNumberFormat="1" applyFont="1" applyBorder="1" applyAlignment="1" applyProtection="1">
      <alignment horizontal="left" vertical="center" wrapText="1"/>
    </xf>
    <xf numFmtId="164" fontId="10" fillId="0" borderId="0" xfId="0" applyNumberFormat="1" applyFont="1" applyBorder="1" applyAlignment="1" applyProtection="1">
      <alignment horizontal="left" vertical="center" wrapText="1"/>
    </xf>
    <xf numFmtId="164" fontId="10" fillId="0" borderId="1" xfId="0" applyNumberFormat="1" applyFont="1" applyBorder="1" applyAlignment="1" applyProtection="1">
      <alignment horizontal="left" vertical="center" wrapText="1"/>
    </xf>
    <xf numFmtId="164" fontId="10" fillId="0" borderId="9" xfId="0" applyNumberFormat="1" applyFont="1" applyBorder="1" applyAlignment="1" applyProtection="1">
      <alignment horizontal="left" vertical="center" wrapText="1"/>
    </xf>
    <xf numFmtId="164" fontId="10" fillId="0" borderId="18" xfId="0" applyNumberFormat="1" applyFont="1" applyBorder="1" applyAlignment="1" applyProtection="1">
      <alignment horizontal="left" vertical="center" wrapText="1"/>
    </xf>
    <xf numFmtId="164" fontId="10" fillId="0" borderId="10" xfId="0" applyNumberFormat="1" applyFont="1" applyBorder="1" applyAlignment="1" applyProtection="1">
      <alignment horizontal="left" vertical="center" wrapText="1"/>
    </xf>
    <xf numFmtId="164" fontId="1" fillId="5" borderId="8" xfId="0" applyNumberFormat="1" applyFont="1" applyFill="1" applyBorder="1" applyAlignment="1" applyProtection="1">
      <alignment horizontal="right"/>
    </xf>
    <xf numFmtId="164" fontId="1" fillId="5" borderId="19" xfId="0" applyNumberFormat="1" applyFont="1" applyFill="1" applyBorder="1" applyAlignment="1" applyProtection="1">
      <alignment horizontal="right"/>
    </xf>
    <xf numFmtId="164" fontId="1" fillId="5" borderId="49" xfId="0" applyNumberFormat="1" applyFont="1" applyFill="1" applyBorder="1" applyAlignment="1" applyProtection="1">
      <alignment horizontal="right"/>
    </xf>
    <xf numFmtId="164" fontId="1" fillId="5" borderId="1" xfId="0" applyNumberFormat="1" applyFont="1" applyFill="1" applyBorder="1" applyAlignment="1" applyProtection="1">
      <alignment horizontal="right"/>
    </xf>
    <xf numFmtId="164" fontId="1" fillId="5" borderId="9" xfId="0" applyNumberFormat="1" applyFont="1" applyFill="1" applyBorder="1" applyAlignment="1" applyProtection="1">
      <alignment horizontal="right"/>
    </xf>
    <xf numFmtId="164" fontId="1" fillId="5" borderId="10" xfId="0" applyNumberFormat="1" applyFont="1" applyFill="1" applyBorder="1" applyAlignment="1" applyProtection="1">
      <alignment horizontal="right"/>
    </xf>
    <xf numFmtId="164" fontId="3" fillId="0" borderId="13" xfId="0" applyNumberFormat="1" applyFont="1" applyBorder="1" applyAlignment="1" applyProtection="1">
      <alignment horizontal="left"/>
    </xf>
    <xf numFmtId="164" fontId="3" fillId="0" borderId="15" xfId="0" applyNumberFormat="1" applyFont="1" applyBorder="1" applyAlignment="1" applyProtection="1">
      <alignment horizontal="left"/>
    </xf>
    <xf numFmtId="164" fontId="3" fillId="0" borderId="13" xfId="0" applyNumberFormat="1" applyFont="1" applyBorder="1" applyAlignment="1" applyProtection="1">
      <alignment horizontal="center"/>
    </xf>
    <xf numFmtId="164" fontId="3" fillId="0" borderId="14" xfId="0" applyNumberFormat="1" applyFont="1" applyBorder="1" applyAlignment="1" applyProtection="1">
      <alignment horizontal="center"/>
    </xf>
    <xf numFmtId="164" fontId="3" fillId="0" borderId="15" xfId="0" applyNumberFormat="1" applyFont="1" applyBorder="1" applyAlignment="1" applyProtection="1">
      <alignment horizontal="center"/>
    </xf>
    <xf numFmtId="164" fontId="3" fillId="0" borderId="13" xfId="0" applyNumberFormat="1" applyFont="1" applyFill="1" applyBorder="1" applyAlignment="1" applyProtection="1">
      <alignment horizontal="left"/>
    </xf>
    <xf numFmtId="164" fontId="3" fillId="0" borderId="15" xfId="0" applyNumberFormat="1" applyFont="1" applyFill="1" applyBorder="1" applyAlignment="1" applyProtection="1">
      <alignment horizontal="left"/>
    </xf>
    <xf numFmtId="164" fontId="3" fillId="0" borderId="13" xfId="0" applyNumberFormat="1" applyFont="1" applyFill="1" applyBorder="1" applyAlignment="1" applyProtection="1">
      <alignment horizontal="center"/>
    </xf>
    <xf numFmtId="164" fontId="3" fillId="0" borderId="14" xfId="0" applyNumberFormat="1" applyFont="1" applyFill="1" applyBorder="1" applyAlignment="1" applyProtection="1">
      <alignment horizontal="center"/>
    </xf>
    <xf numFmtId="164" fontId="3" fillId="0" borderId="15" xfId="0" applyNumberFormat="1" applyFont="1" applyFill="1" applyBorder="1" applyAlignment="1" applyProtection="1">
      <alignment horizontal="center"/>
    </xf>
    <xf numFmtId="10" fontId="9" fillId="2" borderId="0" xfId="0" applyNumberFormat="1" applyFont="1" applyFill="1" applyBorder="1" applyAlignment="1" applyProtection="1">
      <alignment horizontal="center" vertical="center" wrapText="1"/>
    </xf>
    <xf numFmtId="0" fontId="9" fillId="2" borderId="54" xfId="0" applyFont="1" applyFill="1" applyBorder="1" applyAlignment="1" applyProtection="1">
      <alignment horizontal="center" vertical="center"/>
    </xf>
    <xf numFmtId="0" fontId="9" fillId="2" borderId="23" xfId="0" applyFont="1" applyFill="1" applyBorder="1" applyAlignment="1" applyProtection="1">
      <alignment horizontal="center" vertical="center"/>
    </xf>
    <xf numFmtId="164" fontId="4" fillId="0" borderId="56" xfId="0" applyNumberFormat="1" applyFont="1" applyBorder="1" applyAlignment="1" applyProtection="1">
      <alignment horizontal="right"/>
    </xf>
    <xf numFmtId="164" fontId="4" fillId="0" borderId="17" xfId="0" applyNumberFormat="1" applyFont="1" applyBorder="1" applyAlignment="1" applyProtection="1">
      <alignment horizontal="right"/>
    </xf>
    <xf numFmtId="164" fontId="4" fillId="0" borderId="19" xfId="0" applyNumberFormat="1" applyFont="1" applyBorder="1" applyAlignment="1" applyProtection="1">
      <alignment horizontal="right"/>
    </xf>
    <xf numFmtId="164" fontId="9" fillId="2" borderId="0" xfId="0" applyNumberFormat="1" applyFont="1" applyFill="1" applyBorder="1" applyAlignment="1" applyProtection="1">
      <alignment horizontal="center" vertical="center" wrapText="1"/>
    </xf>
    <xf numFmtId="164" fontId="9" fillId="2" borderId="16" xfId="0" applyNumberFormat="1" applyFont="1" applyFill="1" applyBorder="1" applyAlignment="1" applyProtection="1">
      <alignment horizontal="center" vertical="center" wrapText="1"/>
    </xf>
    <xf numFmtId="164" fontId="9" fillId="2" borderId="18" xfId="0" applyNumberFormat="1" applyFont="1" applyFill="1" applyBorder="1" applyAlignment="1" applyProtection="1">
      <alignment horizontal="center" vertical="center" wrapText="1"/>
    </xf>
    <xf numFmtId="164" fontId="9" fillId="2" borderId="36" xfId="0" applyNumberFormat="1" applyFont="1" applyFill="1" applyBorder="1" applyAlignment="1" applyProtection="1">
      <alignment horizontal="center" vertical="center" wrapText="1"/>
    </xf>
    <xf numFmtId="166" fontId="13" fillId="4" borderId="14" xfId="0" applyNumberFormat="1" applyFont="1" applyFill="1" applyBorder="1" applyAlignment="1" applyProtection="1">
      <alignment horizontal="left" vertical="center" wrapText="1"/>
    </xf>
    <xf numFmtId="10" fontId="13" fillId="2" borderId="13" xfId="0" applyNumberFormat="1" applyFont="1" applyFill="1" applyBorder="1" applyAlignment="1" applyProtection="1">
      <alignment horizontal="center" vertical="center" wrapText="1"/>
    </xf>
    <xf numFmtId="10" fontId="13" fillId="2" borderId="14" xfId="0" applyNumberFormat="1" applyFont="1" applyFill="1" applyBorder="1" applyAlignment="1" applyProtection="1">
      <alignment horizontal="center" vertical="center" wrapText="1"/>
    </xf>
    <xf numFmtId="10" fontId="13" fillId="2" borderId="33" xfId="0" applyNumberFormat="1" applyFont="1" applyFill="1" applyBorder="1" applyAlignment="1" applyProtection="1">
      <alignment horizontal="center" vertical="center" wrapText="1"/>
    </xf>
    <xf numFmtId="164" fontId="9" fillId="2" borderId="8" xfId="0" applyNumberFormat="1" applyFont="1" applyFill="1" applyBorder="1" applyAlignment="1" applyProtection="1">
      <alignment horizontal="center" vertical="center" wrapText="1"/>
    </xf>
    <xf numFmtId="164" fontId="9" fillId="2" borderId="49" xfId="0" applyNumberFormat="1" applyFont="1" applyFill="1" applyBorder="1" applyAlignment="1" applyProtection="1">
      <alignment horizontal="center" vertical="center" wrapText="1"/>
    </xf>
    <xf numFmtId="164" fontId="9" fillId="2" borderId="9" xfId="0" applyNumberFormat="1" applyFont="1" applyFill="1" applyBorder="1" applyAlignment="1" applyProtection="1">
      <alignment horizontal="center" vertical="center" wrapText="1"/>
    </xf>
    <xf numFmtId="164" fontId="0" fillId="0" borderId="46" xfId="0" applyNumberFormat="1" applyBorder="1" applyAlignment="1" applyProtection="1">
      <alignment horizontal="center"/>
      <protection locked="0"/>
    </xf>
    <xf numFmtId="164" fontId="0" fillId="0" borderId="29" xfId="0" applyNumberFormat="1" applyBorder="1" applyAlignment="1" applyProtection="1">
      <alignment horizontal="center"/>
      <protection locked="0"/>
    </xf>
    <xf numFmtId="164" fontId="0" fillId="0" borderId="41" xfId="0" applyNumberFormat="1" applyBorder="1" applyAlignment="1" applyProtection="1">
      <alignment horizontal="center"/>
      <protection locked="0"/>
    </xf>
    <xf numFmtId="164" fontId="0" fillId="0" borderId="13" xfId="0" applyNumberFormat="1" applyBorder="1" applyAlignment="1" applyProtection="1">
      <alignment horizontal="center"/>
      <protection locked="0"/>
    </xf>
    <xf numFmtId="164" fontId="0" fillId="0" borderId="14" xfId="0" applyNumberFormat="1" applyBorder="1" applyAlignment="1" applyProtection="1">
      <alignment horizontal="center"/>
      <protection locked="0"/>
    </xf>
    <xf numFmtId="164" fontId="0" fillId="0" borderId="15" xfId="0" applyNumberFormat="1" applyBorder="1" applyAlignment="1" applyProtection="1">
      <alignment horizontal="center"/>
      <protection locked="0"/>
    </xf>
    <xf numFmtId="0" fontId="1" fillId="0" borderId="7" xfId="0" applyNumberFormat="1" applyFont="1" applyBorder="1" applyAlignment="1" applyProtection="1">
      <alignment horizontal="left"/>
      <protection locked="0"/>
    </xf>
    <xf numFmtId="164" fontId="1" fillId="4" borderId="38" xfId="0" applyNumberFormat="1" applyFont="1" applyFill="1" applyBorder="1" applyAlignment="1" applyProtection="1">
      <alignment horizontal="center"/>
    </xf>
    <xf numFmtId="164" fontId="1" fillId="4" borderId="46" xfId="0" applyNumberFormat="1" applyFont="1" applyFill="1" applyBorder="1" applyAlignment="1" applyProtection="1">
      <alignment horizontal="center"/>
    </xf>
    <xf numFmtId="164" fontId="1" fillId="4" borderId="41" xfId="0" applyNumberFormat="1" applyFont="1" applyFill="1" applyBorder="1" applyAlignment="1" applyProtection="1">
      <alignment horizontal="center"/>
    </xf>
    <xf numFmtId="164" fontId="1" fillId="0" borderId="13" xfId="0" applyNumberFormat="1" applyFont="1" applyBorder="1" applyAlignment="1" applyProtection="1">
      <alignment horizontal="center"/>
      <protection locked="0"/>
    </xf>
    <xf numFmtId="164" fontId="1" fillId="0" borderId="14" xfId="0" applyNumberFormat="1" applyFont="1" applyBorder="1" applyAlignment="1" applyProtection="1">
      <alignment horizontal="center"/>
      <protection locked="0"/>
    </xf>
    <xf numFmtId="164" fontId="1" fillId="0" borderId="15" xfId="0" applyNumberFormat="1" applyFont="1" applyBorder="1" applyAlignment="1" applyProtection="1">
      <alignment horizontal="center"/>
      <protection locked="0"/>
    </xf>
    <xf numFmtId="164" fontId="9" fillId="4" borderId="41" xfId="0" applyNumberFormat="1" applyFont="1" applyFill="1" applyBorder="1" applyAlignment="1" applyProtection="1">
      <alignment horizontal="center" vertical="center"/>
    </xf>
    <xf numFmtId="164" fontId="9" fillId="4" borderId="38" xfId="0" applyNumberFormat="1" applyFont="1" applyFill="1" applyBorder="1" applyAlignment="1" applyProtection="1">
      <alignment horizontal="center" vertical="center"/>
    </xf>
    <xf numFmtId="164" fontId="9" fillId="4" borderId="38" xfId="0" applyNumberFormat="1" applyFont="1" applyFill="1" applyBorder="1" applyAlignment="1" applyProtection="1">
      <alignment horizontal="center"/>
    </xf>
    <xf numFmtId="164" fontId="0" fillId="0" borderId="46" xfId="0" applyNumberFormat="1" applyFont="1" applyBorder="1" applyAlignment="1" applyProtection="1">
      <alignment horizontal="center"/>
      <protection locked="0"/>
    </xf>
    <xf numFmtId="164" fontId="0" fillId="0" borderId="29" xfId="0" applyNumberFormat="1" applyFont="1" applyBorder="1" applyAlignment="1" applyProtection="1">
      <alignment horizontal="center"/>
      <protection locked="0"/>
    </xf>
    <xf numFmtId="164" fontId="0" fillId="0" borderId="41" xfId="0" applyNumberFormat="1" applyFont="1" applyBorder="1" applyAlignment="1" applyProtection="1">
      <alignment horizontal="center"/>
      <protection locked="0"/>
    </xf>
    <xf numFmtId="165" fontId="9" fillId="4" borderId="38" xfId="0" applyNumberFormat="1" applyFont="1" applyFill="1" applyBorder="1" applyAlignment="1" applyProtection="1">
      <alignment horizontal="center" vertical="center" wrapText="1"/>
    </xf>
    <xf numFmtId="165" fontId="9" fillId="4" borderId="7" xfId="0" applyNumberFormat="1" applyFont="1" applyFill="1" applyBorder="1" applyAlignment="1" applyProtection="1">
      <alignment horizontal="center" vertical="center" wrapText="1"/>
    </xf>
    <xf numFmtId="0" fontId="8" fillId="0" borderId="13" xfId="0" applyFont="1" applyBorder="1" applyAlignment="1" applyProtection="1">
      <alignment horizontal="center"/>
      <protection locked="0"/>
    </xf>
    <xf numFmtId="0" fontId="8" fillId="0" borderId="14" xfId="0" applyFont="1" applyBorder="1" applyAlignment="1" applyProtection="1">
      <alignment horizontal="center"/>
      <protection locked="0"/>
    </xf>
    <xf numFmtId="0" fontId="8" fillId="0" borderId="15" xfId="0" applyFont="1" applyBorder="1" applyAlignment="1" applyProtection="1">
      <alignment horizontal="center"/>
      <protection locked="0"/>
    </xf>
    <xf numFmtId="164" fontId="3" fillId="0" borderId="22" xfId="0" applyNumberFormat="1" applyFont="1" applyFill="1" applyBorder="1" applyAlignment="1" applyProtection="1">
      <alignment horizontal="center" vertical="center"/>
    </xf>
    <xf numFmtId="164" fontId="3" fillId="0" borderId="0"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0" fontId="13" fillId="4" borderId="21" xfId="0" applyFont="1" applyFill="1" applyBorder="1" applyAlignment="1" applyProtection="1">
      <alignment horizontal="left" vertical="center"/>
    </xf>
    <xf numFmtId="0" fontId="13" fillId="4" borderId="30" xfId="0" applyFont="1" applyFill="1" applyBorder="1" applyAlignment="1" applyProtection="1">
      <alignment horizontal="left" vertical="center"/>
    </xf>
    <xf numFmtId="0" fontId="13" fillId="4" borderId="47" xfId="0" applyFont="1" applyFill="1" applyBorder="1" applyAlignment="1" applyProtection="1">
      <alignment horizontal="left" vertical="center"/>
    </xf>
    <xf numFmtId="0" fontId="13" fillId="4" borderId="22" xfId="0" applyFont="1" applyFill="1" applyBorder="1" applyAlignment="1" applyProtection="1">
      <alignment horizontal="left" vertical="center"/>
    </xf>
    <xf numFmtId="0" fontId="13" fillId="4" borderId="0" xfId="0" applyFont="1" applyFill="1" applyBorder="1" applyAlignment="1" applyProtection="1">
      <alignment horizontal="left" vertical="center"/>
    </xf>
    <xf numFmtId="0" fontId="13" fillId="4" borderId="1" xfId="0" applyFont="1" applyFill="1" applyBorder="1" applyAlignment="1" applyProtection="1">
      <alignment horizontal="left" vertical="center"/>
    </xf>
    <xf numFmtId="0" fontId="13" fillId="4" borderId="20" xfId="0" applyFont="1" applyFill="1" applyBorder="1" applyAlignment="1" applyProtection="1">
      <alignment horizontal="left" vertical="center"/>
    </xf>
    <xf numFmtId="0" fontId="13" fillId="4" borderId="2" xfId="0" applyFont="1" applyFill="1" applyBorder="1" applyAlignment="1" applyProtection="1">
      <alignment horizontal="left" vertical="center"/>
    </xf>
    <xf numFmtId="0" fontId="13" fillId="4" borderId="5" xfId="0" applyFont="1" applyFill="1" applyBorder="1" applyAlignment="1" applyProtection="1">
      <alignment horizontal="left" vertical="center"/>
    </xf>
    <xf numFmtId="164" fontId="13" fillId="4" borderId="8" xfId="0" applyNumberFormat="1" applyFont="1" applyFill="1" applyBorder="1" applyAlignment="1" applyProtection="1">
      <alignment horizontal="left" vertical="center"/>
    </xf>
    <xf numFmtId="164" fontId="13" fillId="4" borderId="17" xfId="0" applyNumberFormat="1" applyFont="1" applyFill="1" applyBorder="1" applyAlignment="1" applyProtection="1">
      <alignment horizontal="left" vertical="center"/>
    </xf>
    <xf numFmtId="164" fontId="13" fillId="4" borderId="19" xfId="0" applyNumberFormat="1" applyFont="1" applyFill="1" applyBorder="1" applyAlignment="1" applyProtection="1">
      <alignment horizontal="left" vertical="center"/>
    </xf>
    <xf numFmtId="164" fontId="13" fillId="4" borderId="49" xfId="0" applyNumberFormat="1" applyFont="1" applyFill="1" applyBorder="1" applyAlignment="1" applyProtection="1">
      <alignment horizontal="left" vertical="center"/>
    </xf>
    <xf numFmtId="164" fontId="13" fillId="4" borderId="0" xfId="0" applyNumberFormat="1" applyFont="1" applyFill="1" applyBorder="1" applyAlignment="1" applyProtection="1">
      <alignment horizontal="left" vertical="center"/>
    </xf>
    <xf numFmtId="164" fontId="13" fillId="4" borderId="1" xfId="0" applyNumberFormat="1" applyFont="1" applyFill="1" applyBorder="1" applyAlignment="1" applyProtection="1">
      <alignment horizontal="left" vertical="center"/>
    </xf>
    <xf numFmtId="164" fontId="13" fillId="4" borderId="9" xfId="0" applyNumberFormat="1" applyFont="1" applyFill="1" applyBorder="1" applyAlignment="1" applyProtection="1">
      <alignment horizontal="left" vertical="center"/>
    </xf>
    <xf numFmtId="164" fontId="13" fillId="4" borderId="18" xfId="0" applyNumberFormat="1" applyFont="1" applyFill="1" applyBorder="1" applyAlignment="1" applyProtection="1">
      <alignment horizontal="left" vertical="center"/>
    </xf>
    <xf numFmtId="164" fontId="13" fillId="4" borderId="10" xfId="0" applyNumberFormat="1" applyFont="1" applyFill="1" applyBorder="1" applyAlignment="1" applyProtection="1">
      <alignment horizontal="left" vertical="center"/>
    </xf>
    <xf numFmtId="0" fontId="9" fillId="4" borderId="13" xfId="0" applyFont="1" applyFill="1" applyBorder="1" applyAlignment="1" applyProtection="1">
      <alignment horizontal="left" vertical="center" wrapText="1"/>
    </xf>
    <xf numFmtId="0" fontId="9" fillId="4" borderId="14" xfId="0" applyFont="1" applyFill="1" applyBorder="1" applyAlignment="1" applyProtection="1">
      <alignment horizontal="left" vertical="center" wrapText="1"/>
    </xf>
    <xf numFmtId="0" fontId="9" fillId="4" borderId="15"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164" fontId="3" fillId="0" borderId="2" xfId="0" applyNumberFormat="1" applyFont="1" applyFill="1" applyBorder="1" applyAlignment="1" applyProtection="1">
      <alignment horizontal="center" vertical="center"/>
    </xf>
    <xf numFmtId="164" fontId="3" fillId="0" borderId="4" xfId="0" applyNumberFormat="1" applyFont="1" applyFill="1" applyBorder="1" applyAlignment="1" applyProtection="1">
      <alignment horizontal="center" vertical="center"/>
    </xf>
    <xf numFmtId="0" fontId="8" fillId="0" borderId="46" xfId="0" applyFont="1" applyBorder="1" applyAlignment="1" applyProtection="1">
      <alignment horizontal="center"/>
      <protection locked="0"/>
    </xf>
    <xf numFmtId="0" fontId="8" fillId="0" borderId="29" xfId="0" applyFont="1" applyBorder="1" applyAlignment="1" applyProtection="1">
      <alignment horizontal="center"/>
      <protection locked="0"/>
    </xf>
    <xf numFmtId="0" fontId="8" fillId="0" borderId="41" xfId="0" applyFont="1" applyBorder="1" applyAlignment="1" applyProtection="1">
      <alignment horizontal="center"/>
      <protection locked="0"/>
    </xf>
    <xf numFmtId="0" fontId="9" fillId="0" borderId="17" xfId="0" applyFont="1" applyFill="1" applyBorder="1" applyAlignment="1" applyProtection="1">
      <alignment horizontal="center" vertical="center"/>
      <protection locked="0"/>
    </xf>
    <xf numFmtId="164" fontId="9" fillId="0" borderId="13" xfId="0" applyNumberFormat="1"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4" fillId="8" borderId="11" xfId="0" applyFont="1" applyFill="1" applyBorder="1" applyAlignment="1" applyProtection="1">
      <alignment horizontal="left" wrapText="1"/>
      <protection locked="0"/>
    </xf>
    <xf numFmtId="0" fontId="4" fillId="8" borderId="6" xfId="0" applyFont="1" applyFill="1" applyBorder="1" applyAlignment="1" applyProtection="1">
      <alignment horizontal="left" wrapText="1"/>
      <protection locked="0"/>
    </xf>
    <xf numFmtId="0" fontId="4" fillId="8" borderId="12" xfId="0" applyFont="1" applyFill="1" applyBorder="1" applyAlignment="1" applyProtection="1">
      <alignment horizontal="left" wrapText="1"/>
      <protection locked="0"/>
    </xf>
    <xf numFmtId="0" fontId="4" fillId="4" borderId="8"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4" fillId="4" borderId="19" xfId="0" applyFont="1" applyFill="1" applyBorder="1" applyAlignment="1" applyProtection="1">
      <alignment horizontal="center" vertical="center"/>
      <protection locked="0"/>
    </xf>
    <xf numFmtId="0" fontId="4" fillId="4" borderId="49" xfId="0" applyFont="1" applyFill="1" applyBorder="1" applyAlignment="1" applyProtection="1">
      <alignment horizontal="center" vertical="center"/>
      <protection locked="0"/>
    </xf>
    <xf numFmtId="0" fontId="4" fillId="4" borderId="0"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9" fillId="4" borderId="8" xfId="0" applyFont="1" applyFill="1" applyBorder="1" applyAlignment="1" applyProtection="1">
      <alignment horizontal="center" vertical="center"/>
      <protection locked="0"/>
    </xf>
    <xf numFmtId="0" fontId="9" fillId="4" borderId="17" xfId="0" applyFont="1" applyFill="1" applyBorder="1" applyAlignment="1" applyProtection="1">
      <alignment horizontal="center" vertical="center"/>
      <protection locked="0"/>
    </xf>
    <xf numFmtId="0" fontId="9" fillId="4" borderId="19" xfId="0" applyFont="1" applyFill="1" applyBorder="1" applyAlignment="1" applyProtection="1">
      <alignment horizontal="center" vertical="center"/>
      <protection locked="0"/>
    </xf>
    <xf numFmtId="0" fontId="9" fillId="4" borderId="49" xfId="0" applyFont="1" applyFill="1" applyBorder="1" applyAlignment="1" applyProtection="1">
      <alignment horizontal="center" vertical="center"/>
      <protection locked="0"/>
    </xf>
    <xf numFmtId="0" fontId="9" fillId="4" borderId="0"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9" fillId="4" borderId="9" xfId="0" applyFont="1" applyFill="1" applyBorder="1" applyAlignment="1" applyProtection="1">
      <alignment horizontal="center" vertical="center"/>
      <protection locked="0"/>
    </xf>
    <xf numFmtId="0" fontId="9" fillId="4" borderId="18"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0" fontId="15" fillId="0" borderId="8"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6" fillId="2" borderId="13" xfId="0" applyFont="1" applyFill="1" applyBorder="1" applyAlignment="1" applyProtection="1">
      <alignment horizontal="left" vertical="center" wrapText="1"/>
    </xf>
    <xf numFmtId="0" fontId="6" fillId="2" borderId="15" xfId="0" applyFont="1" applyFill="1" applyBorder="1" applyAlignment="1" applyProtection="1">
      <alignment horizontal="left" vertical="center" wrapText="1"/>
    </xf>
    <xf numFmtId="0" fontId="6" fillId="0" borderId="7" xfId="0" applyFont="1" applyFill="1" applyBorder="1" applyAlignment="1" applyProtection="1">
      <alignment horizontal="center" vertical="center" wrapText="1"/>
    </xf>
    <xf numFmtId="0" fontId="6" fillId="7" borderId="48" xfId="0" applyFont="1" applyFill="1" applyBorder="1" applyAlignment="1" applyProtection="1">
      <alignment horizontal="right"/>
    </xf>
    <xf numFmtId="0" fontId="6" fillId="7" borderId="27" xfId="0" applyFont="1" applyFill="1" applyBorder="1" applyAlignment="1" applyProtection="1">
      <alignment horizontal="right"/>
    </xf>
    <xf numFmtId="0" fontId="6" fillId="7" borderId="43" xfId="0" applyFont="1" applyFill="1" applyBorder="1" applyAlignment="1" applyProtection="1">
      <alignment horizontal="right"/>
    </xf>
    <xf numFmtId="0" fontId="0" fillId="0" borderId="4" xfId="0" applyBorder="1" applyAlignment="1" applyProtection="1">
      <alignment horizontal="center"/>
    </xf>
    <xf numFmtId="164" fontId="13" fillId="4" borderId="21" xfId="0" applyNumberFormat="1" applyFont="1" applyFill="1" applyBorder="1" applyAlignment="1" applyProtection="1">
      <alignment horizontal="left" vertical="center"/>
    </xf>
    <xf numFmtId="164" fontId="13" fillId="4" borderId="30" xfId="0" applyNumberFormat="1" applyFont="1" applyFill="1" applyBorder="1" applyAlignment="1" applyProtection="1">
      <alignment horizontal="left" vertical="center"/>
    </xf>
    <xf numFmtId="164" fontId="13" fillId="4" borderId="47" xfId="0" applyNumberFormat="1" applyFont="1" applyFill="1" applyBorder="1" applyAlignment="1" applyProtection="1">
      <alignment horizontal="left" vertical="center"/>
    </xf>
    <xf numFmtId="164" fontId="13" fillId="4" borderId="22" xfId="0" applyNumberFormat="1" applyFont="1" applyFill="1" applyBorder="1" applyAlignment="1" applyProtection="1">
      <alignment horizontal="left" vertical="center"/>
    </xf>
    <xf numFmtId="164" fontId="13" fillId="4" borderId="20" xfId="0" applyNumberFormat="1" applyFont="1" applyFill="1" applyBorder="1" applyAlignment="1" applyProtection="1">
      <alignment horizontal="left" vertical="center"/>
    </xf>
    <xf numFmtId="164" fontId="13" fillId="4" borderId="2" xfId="0" applyNumberFormat="1" applyFont="1" applyFill="1" applyBorder="1" applyAlignment="1" applyProtection="1">
      <alignment horizontal="left" vertical="center"/>
    </xf>
    <xf numFmtId="164" fontId="13" fillId="4" borderId="5" xfId="0" applyNumberFormat="1" applyFont="1" applyFill="1" applyBorder="1" applyAlignment="1" applyProtection="1">
      <alignment horizontal="left" vertical="center"/>
    </xf>
    <xf numFmtId="0" fontId="4" fillId="6" borderId="48" xfId="0" applyFont="1" applyFill="1" applyBorder="1" applyAlignment="1" applyProtection="1">
      <alignment horizontal="right"/>
    </xf>
    <xf numFmtId="0" fontId="4" fillId="6" borderId="27" xfId="0" applyFont="1" applyFill="1" applyBorder="1" applyAlignment="1" applyProtection="1">
      <alignment horizontal="right"/>
    </xf>
    <xf numFmtId="0" fontId="4" fillId="6" borderId="43" xfId="0" applyFont="1" applyFill="1" applyBorder="1" applyAlignment="1" applyProtection="1">
      <alignment horizontal="right"/>
    </xf>
    <xf numFmtId="0" fontId="6" fillId="2" borderId="48" xfId="0" applyFont="1" applyFill="1" applyBorder="1" applyAlignment="1" applyProtection="1">
      <alignment horizontal="left" vertical="center" wrapText="1"/>
    </xf>
    <xf numFmtId="0" fontId="6" fillId="2" borderId="43" xfId="0" applyFont="1" applyFill="1" applyBorder="1" applyAlignment="1" applyProtection="1">
      <alignment horizontal="left" vertical="center" wrapText="1"/>
    </xf>
    <xf numFmtId="0" fontId="6" fillId="0" borderId="44" xfId="0" applyFont="1" applyFill="1" applyBorder="1" applyAlignment="1" applyProtection="1">
      <alignment horizontal="center" vertical="center" wrapText="1"/>
    </xf>
    <xf numFmtId="0" fontId="9" fillId="4" borderId="13"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wrapText="1"/>
    </xf>
    <xf numFmtId="0" fontId="6" fillId="2" borderId="9" xfId="0" applyFont="1" applyFill="1" applyBorder="1" applyAlignment="1" applyProtection="1">
      <alignment horizontal="left" vertical="center" wrapText="1"/>
    </xf>
    <xf numFmtId="0" fontId="6" fillId="2" borderId="10" xfId="0" applyFont="1" applyFill="1" applyBorder="1" applyAlignment="1" applyProtection="1">
      <alignment horizontal="left" vertical="center" wrapText="1"/>
    </xf>
    <xf numFmtId="0" fontId="6" fillId="0" borderId="12" xfId="0" applyFont="1" applyFill="1" applyBorder="1" applyAlignment="1" applyProtection="1">
      <alignment horizontal="center" vertical="center" wrapText="1"/>
    </xf>
    <xf numFmtId="0" fontId="0" fillId="0" borderId="28" xfId="0" applyBorder="1" applyAlignment="1" applyProtection="1">
      <alignment horizontal="center"/>
    </xf>
    <xf numFmtId="0" fontId="6" fillId="7" borderId="48" xfId="0" applyFont="1" applyFill="1" applyBorder="1" applyAlignment="1" applyProtection="1">
      <alignment horizontal="right"/>
      <protection locked="0"/>
    </xf>
    <xf numFmtId="0" fontId="6" fillId="7" borderId="27" xfId="0" applyFont="1" applyFill="1" applyBorder="1" applyAlignment="1" applyProtection="1">
      <alignment horizontal="right"/>
      <protection locked="0"/>
    </xf>
    <xf numFmtId="0" fontId="6" fillId="7" borderId="43" xfId="0" applyFont="1" applyFill="1" applyBorder="1" applyAlignment="1" applyProtection="1">
      <alignment horizontal="right"/>
      <protection locked="0"/>
    </xf>
    <xf numFmtId="166" fontId="7" fillId="0" borderId="13" xfId="0" applyNumberFormat="1" applyFont="1" applyBorder="1" applyAlignment="1" applyProtection="1">
      <alignment horizontal="center"/>
      <protection locked="0"/>
    </xf>
    <xf numFmtId="166" fontId="13" fillId="4" borderId="13" xfId="0" applyNumberFormat="1" applyFont="1" applyFill="1" applyBorder="1" applyAlignment="1" applyProtection="1">
      <alignment horizontal="left" vertical="center" wrapText="1"/>
    </xf>
    <xf numFmtId="166" fontId="7" fillId="0" borderId="7" xfId="0" applyNumberFormat="1" applyFont="1" applyBorder="1" applyAlignment="1" applyProtection="1">
      <alignment horizontal="center"/>
      <protection locked="0"/>
    </xf>
    <xf numFmtId="10" fontId="9" fillId="2" borderId="49" xfId="0" applyNumberFormat="1" applyFont="1" applyFill="1" applyBorder="1" applyAlignment="1" applyProtection="1">
      <alignment horizontal="center" vertical="center" wrapText="1"/>
    </xf>
    <xf numFmtId="164" fontId="9" fillId="0" borderId="13" xfId="0" applyNumberFormat="1" applyFont="1" applyFill="1" applyBorder="1" applyAlignment="1" applyProtection="1">
      <alignment horizontal="center" vertical="center"/>
      <protection locked="0"/>
    </xf>
    <xf numFmtId="0" fontId="9" fillId="0" borderId="14" xfId="0" applyFont="1" applyFill="1" applyBorder="1" applyAlignment="1" applyProtection="1">
      <alignment horizontal="center" vertical="center"/>
      <protection locked="0"/>
    </xf>
    <xf numFmtId="0" fontId="9" fillId="0" borderId="15" xfId="0" applyFont="1" applyFill="1" applyBorder="1" applyAlignment="1" applyProtection="1">
      <alignment horizontal="center" vertical="center"/>
      <protection locked="0"/>
    </xf>
    <xf numFmtId="164" fontId="3" fillId="0" borderId="8" xfId="0" applyNumberFormat="1" applyFont="1" applyFill="1" applyBorder="1" applyAlignment="1" applyProtection="1">
      <alignment horizontal="center"/>
    </xf>
    <xf numFmtId="164" fontId="3" fillId="0" borderId="19" xfId="0" applyNumberFormat="1" applyFont="1" applyFill="1" applyBorder="1" applyAlignment="1" applyProtection="1">
      <alignment horizontal="center"/>
    </xf>
    <xf numFmtId="164" fontId="3" fillId="0" borderId="17" xfId="0" applyNumberFormat="1" applyFont="1" applyFill="1" applyBorder="1" applyAlignment="1" applyProtection="1">
      <alignment horizontal="center"/>
    </xf>
    <xf numFmtId="164" fontId="14" fillId="4" borderId="60" xfId="0" applyNumberFormat="1" applyFont="1" applyFill="1" applyBorder="1" applyAlignment="1" applyProtection="1">
      <alignment horizontal="left"/>
    </xf>
    <xf numFmtId="164" fontId="14" fillId="4" borderId="33" xfId="0" applyNumberFormat="1" applyFont="1" applyFill="1" applyBorder="1" applyAlignment="1" applyProtection="1">
      <alignment horizontal="left"/>
    </xf>
    <xf numFmtId="0" fontId="9" fillId="2" borderId="32" xfId="0" applyFont="1" applyFill="1" applyBorder="1" applyAlignment="1" applyProtection="1">
      <alignment horizontal="center" vertical="center"/>
    </xf>
    <xf numFmtId="0" fontId="9" fillId="2" borderId="35" xfId="0" applyFont="1" applyFill="1" applyBorder="1" applyAlignment="1" applyProtection="1">
      <alignment horizontal="center" vertical="center" wrapText="1"/>
    </xf>
    <xf numFmtId="0" fontId="9" fillId="2" borderId="52" xfId="0" applyFont="1" applyFill="1" applyBorder="1" applyAlignment="1" applyProtection="1">
      <alignment horizontal="center" vertical="center" wrapText="1"/>
    </xf>
    <xf numFmtId="0" fontId="9" fillId="2" borderId="24" xfId="0" applyFont="1" applyFill="1" applyBorder="1" applyAlignment="1" applyProtection="1">
      <alignment horizontal="center" vertical="center" wrapText="1"/>
    </xf>
    <xf numFmtId="0" fontId="4" fillId="0" borderId="20" xfId="0" applyFont="1" applyBorder="1" applyAlignment="1" applyProtection="1">
      <alignment horizontal="right"/>
      <protection locked="0"/>
    </xf>
    <xf numFmtId="0" fontId="4" fillId="0" borderId="2" xfId="0" applyFont="1" applyBorder="1" applyAlignment="1" applyProtection="1">
      <alignment horizontal="right"/>
      <protection locked="0"/>
    </xf>
    <xf numFmtId="0" fontId="15" fillId="0" borderId="49"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2" borderId="11" xfId="0" applyFont="1" applyFill="1" applyBorder="1" applyAlignment="1" applyProtection="1">
      <alignment horizontal="left" wrapText="1"/>
      <protection locked="0"/>
    </xf>
    <xf numFmtId="0" fontId="4" fillId="2" borderId="6" xfId="0" applyFont="1" applyFill="1" applyBorder="1" applyAlignment="1" applyProtection="1">
      <alignment horizontal="left" wrapText="1"/>
      <protection locked="0"/>
    </xf>
    <xf numFmtId="0" fontId="4" fillId="2" borderId="12" xfId="0" applyFont="1" applyFill="1" applyBorder="1" applyAlignment="1" applyProtection="1">
      <alignment horizontal="left" wrapText="1"/>
      <protection locked="0"/>
    </xf>
    <xf numFmtId="14" fontId="24" fillId="0" borderId="0" xfId="0" applyNumberFormat="1" applyFont="1" applyAlignment="1">
      <alignment horizontal="center"/>
    </xf>
    <xf numFmtId="0" fontId="24" fillId="0" borderId="0" xfId="0" applyFont="1" applyAlignment="1">
      <alignment horizontal="center"/>
    </xf>
    <xf numFmtId="0" fontId="13" fillId="4" borderId="13" xfId="0" applyFont="1" applyFill="1" applyBorder="1" applyAlignment="1" applyProtection="1">
      <alignment horizontal="center" vertical="top" wrapText="1"/>
    </xf>
    <xf numFmtId="0" fontId="13" fillId="4" borderId="14" xfId="0" applyFont="1" applyFill="1" applyBorder="1" applyAlignment="1" applyProtection="1">
      <alignment horizontal="center" vertical="top" wrapText="1"/>
    </xf>
    <xf numFmtId="0" fontId="13" fillId="4" borderId="15" xfId="0" applyFont="1" applyFill="1" applyBorder="1" applyAlignment="1" applyProtection="1">
      <alignment horizontal="center" vertical="top" wrapText="1"/>
    </xf>
    <xf numFmtId="0" fontId="0" fillId="18" borderId="67" xfId="0" applyFill="1" applyBorder="1" applyAlignment="1">
      <alignment horizontal="left" vertical="top" wrapText="1"/>
    </xf>
    <xf numFmtId="0" fontId="0" fillId="18" borderId="68" xfId="0" applyFill="1" applyBorder="1" applyAlignment="1">
      <alignment horizontal="left" vertical="top" wrapText="1"/>
    </xf>
    <xf numFmtId="0" fontId="0" fillId="18" borderId="69" xfId="0" applyFill="1" applyBorder="1" applyAlignment="1">
      <alignment horizontal="left" vertical="top" wrapText="1"/>
    </xf>
    <xf numFmtId="0" fontId="0" fillId="18" borderId="70" xfId="0" applyFill="1" applyBorder="1" applyAlignment="1">
      <alignment horizontal="left" vertical="top" wrapText="1"/>
    </xf>
    <xf numFmtId="0" fontId="0" fillId="18" borderId="0" xfId="0" applyFill="1" applyBorder="1" applyAlignment="1">
      <alignment horizontal="left" vertical="top" wrapText="1"/>
    </xf>
    <xf numFmtId="0" fontId="0" fillId="18" borderId="71" xfId="0" applyFill="1" applyBorder="1" applyAlignment="1">
      <alignment horizontal="left" vertical="top" wrapText="1"/>
    </xf>
    <xf numFmtId="0" fontId="0" fillId="18" borderId="72" xfId="0" applyFill="1" applyBorder="1" applyAlignment="1">
      <alignment horizontal="left" vertical="top" wrapText="1"/>
    </xf>
    <xf numFmtId="0" fontId="0" fillId="18" borderId="73" xfId="0" applyFill="1" applyBorder="1" applyAlignment="1">
      <alignment horizontal="left" vertical="top" wrapText="1"/>
    </xf>
    <xf numFmtId="0" fontId="0" fillId="18" borderId="74" xfId="0" applyFill="1" applyBorder="1" applyAlignment="1">
      <alignment horizontal="left" vertical="top" wrapText="1"/>
    </xf>
    <xf numFmtId="0" fontId="1" fillId="0" borderId="7" xfId="0" applyNumberFormat="1" applyFont="1" applyBorder="1" applyAlignment="1" applyProtection="1">
      <alignment horizontal="center" wrapText="1"/>
      <protection locked="0"/>
    </xf>
    <xf numFmtId="164" fontId="1" fillId="15" borderId="13" xfId="0" applyNumberFormat="1" applyFont="1" applyFill="1" applyBorder="1" applyAlignment="1">
      <alignment horizontal="center"/>
    </xf>
    <xf numFmtId="164" fontId="1" fillId="15" borderId="15" xfId="0" applyNumberFormat="1" applyFont="1" applyFill="1" applyBorder="1" applyAlignment="1">
      <alignment horizontal="center"/>
    </xf>
    <xf numFmtId="0" fontId="1" fillId="3" borderId="0" xfId="0" applyFont="1" applyFill="1" applyBorder="1" applyAlignment="1">
      <alignment horizontal="center" vertical="center"/>
    </xf>
    <xf numFmtId="0" fontId="1" fillId="3" borderId="0"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13" borderId="18" xfId="0" applyNumberFormat="1" applyFont="1" applyFill="1" applyBorder="1" applyAlignment="1" applyProtection="1">
      <alignment horizontal="left"/>
      <protection locked="0"/>
    </xf>
    <xf numFmtId="164" fontId="1" fillId="13" borderId="18" xfId="2" applyNumberFormat="1" applyFont="1" applyFill="1" applyBorder="1" applyAlignment="1" applyProtection="1">
      <alignment horizontal="left"/>
      <protection locked="0"/>
    </xf>
    <xf numFmtId="0" fontId="0" fillId="0" borderId="18" xfId="0" applyBorder="1"/>
    <xf numFmtId="0" fontId="0" fillId="13" borderId="18" xfId="0" applyFill="1" applyBorder="1"/>
    <xf numFmtId="44" fontId="1" fillId="13" borderId="14" xfId="0" applyNumberFormat="1" applyFont="1" applyFill="1" applyBorder="1"/>
    <xf numFmtId="44" fontId="0" fillId="13" borderId="18" xfId="0" applyNumberFormat="1" applyFill="1" applyBorder="1"/>
    <xf numFmtId="0" fontId="1" fillId="11" borderId="8" xfId="0" applyNumberFormat="1" applyFont="1" applyFill="1" applyBorder="1" applyAlignment="1" applyProtection="1">
      <alignment horizontal="left" indent="8"/>
      <protection locked="0"/>
    </xf>
    <xf numFmtId="0" fontId="1" fillId="11" borderId="61" xfId="0" applyFont="1" applyFill="1" applyBorder="1" applyAlignment="1">
      <alignment horizontal="left" indent="8"/>
    </xf>
    <xf numFmtId="164" fontId="1" fillId="11" borderId="19" xfId="2" applyNumberFormat="1" applyFont="1" applyFill="1" applyBorder="1" applyAlignment="1" applyProtection="1">
      <alignment horizontal="left"/>
      <protection locked="0"/>
    </xf>
    <xf numFmtId="164" fontId="1" fillId="11" borderId="2" xfId="2" applyNumberFormat="1" applyFont="1" applyFill="1" applyBorder="1" applyAlignment="1" applyProtection="1">
      <alignment horizontal="left"/>
      <protection locked="0"/>
    </xf>
    <xf numFmtId="164" fontId="1" fillId="11" borderId="27" xfId="0" applyNumberFormat="1" applyFont="1" applyFill="1" applyBorder="1"/>
    <xf numFmtId="0" fontId="1" fillId="11" borderId="27" xfId="0" applyFont="1" applyFill="1" applyBorder="1"/>
    <xf numFmtId="0" fontId="0" fillId="11" borderId="43" xfId="0" applyFill="1" applyBorder="1"/>
    <xf numFmtId="0" fontId="0" fillId="0" borderId="0" xfId="0" applyFont="1"/>
    <xf numFmtId="0" fontId="0" fillId="0" borderId="0" xfId="0" applyFont="1" applyAlignment="1">
      <alignment vertical="top" wrapText="1"/>
    </xf>
    <xf numFmtId="0" fontId="41" fillId="17" borderId="0" xfId="0" applyFont="1" applyFill="1" applyAlignment="1">
      <alignment vertical="top" wrapText="1"/>
    </xf>
    <xf numFmtId="0" fontId="42" fillId="17" borderId="0" xfId="0" applyFont="1" applyFill="1" applyAlignment="1">
      <alignment vertical="top" wrapText="1"/>
    </xf>
    <xf numFmtId="0" fontId="41" fillId="17" borderId="0" xfId="0" applyFont="1" applyFill="1" applyAlignment="1">
      <alignment vertical="top" wrapText="1"/>
    </xf>
    <xf numFmtId="0" fontId="43" fillId="0" borderId="0" xfId="0" applyFont="1" applyAlignment="1">
      <alignment horizontal="left" vertical="top" wrapText="1"/>
    </xf>
    <xf numFmtId="0" fontId="42" fillId="0" borderId="0" xfId="0" applyFont="1"/>
    <xf numFmtId="0" fontId="1" fillId="0" borderId="0" xfId="0" applyFont="1" applyAlignment="1">
      <alignment horizontal="center" vertical="top"/>
    </xf>
  </cellXfs>
  <cellStyles count="4">
    <cellStyle name="Comma" xfId="1" builtinId="3"/>
    <cellStyle name="Currency" xfId="2" builtinId="4"/>
    <cellStyle name="Normal" xfId="0" builtinId="0"/>
    <cellStyle name="Normal 2 2" xfId="3"/>
  </cellStyles>
  <dxfs count="0"/>
  <tableStyles count="0" defaultTableStyle="TableStyleMedium2" defaultPivotStyle="PivotStyleLight16"/>
  <colors>
    <mruColors>
      <color rgb="FFFFFFCC"/>
      <color rgb="FFF8FFE7"/>
      <color rgb="FFD9F0FF"/>
      <color rgb="FFE5F0FF"/>
      <color rgb="FFB9CDE5"/>
      <color rgb="FFCCDAEC"/>
      <color rgb="FFC5D5E9"/>
      <color rgb="FF88A9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0</xdr:colOff>
      <xdr:row>3</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6131268"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11</xdr:col>
      <xdr:colOff>104775</xdr:colOff>
      <xdr:row>73</xdr:row>
      <xdr:rowOff>19050</xdr:rowOff>
    </xdr:from>
    <xdr:to>
      <xdr:col>14</xdr:col>
      <xdr:colOff>161925</xdr:colOff>
      <xdr:row>73</xdr:row>
      <xdr:rowOff>193675</xdr:rowOff>
    </xdr:to>
    <xdr:sp macro="" textlink="">
      <xdr:nvSpPr>
        <xdr:cNvPr id="3" name="Arrow: Right 2">
          <a:extLst>
            <a:ext uri="{FF2B5EF4-FFF2-40B4-BE49-F238E27FC236}">
              <a16:creationId xmlns:a16="http://schemas.microsoft.com/office/drawing/2014/main" id="{B4D5E434-1B5D-411D-A0B6-C5B72DE3ABEC}"/>
            </a:ext>
          </a:extLst>
        </xdr:cNvPr>
        <xdr:cNvSpPr/>
      </xdr:nvSpPr>
      <xdr:spPr>
        <a:xfrm>
          <a:off x="7505700" y="14106525"/>
          <a:ext cx="1619250" cy="17462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9</xdr:col>
      <xdr:colOff>533400</xdr:colOff>
      <xdr:row>31</xdr:row>
      <xdr:rowOff>97297</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3895725"/>
          <a:ext cx="7562850" cy="31452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is\dfsroot\Users\lanedylan\AppData\Local\Microsoft\Windows\Temporary%20Internet%20Files\Content.Outlook\0Q3AS10I\NEW%20ROUTING%20FORM\EXCEL_UWG_Proposal_Approval_form%20-%20sharon%20segov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sheetName val="Drop-Down"/>
      <sheetName val="Proposal_Data"/>
      <sheetName val="Data"/>
    </sheetNames>
    <sheetDataSet>
      <sheetData sheetId="0"/>
      <sheetData sheetId="1">
        <row r="1">
          <cell r="A1" t="str">
            <v>Federal</v>
          </cell>
          <cell r="B1" t="str">
            <v>Research</v>
          </cell>
          <cell r="C1" t="str">
            <v>Grant</v>
          </cell>
          <cell r="E1" t="str">
            <v>PI</v>
          </cell>
          <cell r="F1" t="str">
            <v>Accounting/Finance</v>
          </cell>
          <cell r="G1" t="str">
            <v>Arts and Humanities</v>
          </cell>
        </row>
        <row r="2">
          <cell r="A2" t="str">
            <v>State</v>
          </cell>
          <cell r="B2" t="str">
            <v>Instruction</v>
          </cell>
          <cell r="C2" t="str">
            <v>Contract</v>
          </cell>
          <cell r="E2" t="str">
            <v>Co-PI</v>
          </cell>
          <cell r="F2" t="str">
            <v>Anthropology</v>
          </cell>
          <cell r="G2" t="str">
            <v>Science and Mathematics</v>
          </cell>
        </row>
        <row r="3">
          <cell r="A3" t="str">
            <v>Industry</v>
          </cell>
          <cell r="B3" t="str">
            <v>Service</v>
          </cell>
          <cell r="C3" t="str">
            <v>Cooperative Agreement</v>
          </cell>
          <cell r="E3" t="str">
            <v>Consultant</v>
          </cell>
          <cell r="F3" t="str">
            <v>Art</v>
          </cell>
          <cell r="G3" t="str">
            <v>Social Sciences</v>
          </cell>
        </row>
        <row r="4">
          <cell r="A4" t="str">
            <v>Private/Non-Profit</v>
          </cell>
          <cell r="B4" t="str">
            <v>Other</v>
          </cell>
          <cell r="C4" t="str">
            <v>Sub-Award</v>
          </cell>
          <cell r="E4" t="str">
            <v>Faculty</v>
          </cell>
          <cell r="F4" t="str">
            <v>Biology</v>
          </cell>
          <cell r="G4" t="str">
            <v>Education</v>
          </cell>
        </row>
        <row r="5">
          <cell r="A5" t="str">
            <v>USG</v>
          </cell>
          <cell r="E5" t="str">
            <v>Other</v>
          </cell>
          <cell r="F5" t="str">
            <v>Chemistry</v>
          </cell>
          <cell r="G5" t="str">
            <v>Richards College of Business</v>
          </cell>
        </row>
        <row r="6">
          <cell r="F6" t="str">
            <v>Clinical and Professional Studies</v>
          </cell>
          <cell r="G6" t="str">
            <v>School of Nursing</v>
          </cell>
        </row>
        <row r="7">
          <cell r="F7" t="str">
            <v>Computer Science</v>
          </cell>
          <cell r="G7" t="str">
            <v>Honors College</v>
          </cell>
        </row>
        <row r="8">
          <cell r="F8" t="str">
            <v>Criminology</v>
          </cell>
        </row>
        <row r="9">
          <cell r="F9" t="str">
            <v>Economics</v>
          </cell>
        </row>
        <row r="10">
          <cell r="F10" t="str">
            <v>Educational Technology and Foundations</v>
          </cell>
        </row>
        <row r="11">
          <cell r="F11" t="str">
            <v>English/Philosophy</v>
          </cell>
        </row>
        <row r="12">
          <cell r="F12" t="str">
            <v>Foreign Languages and Literature</v>
          </cell>
        </row>
        <row r="13">
          <cell r="F13" t="str">
            <v>Geosciences</v>
          </cell>
        </row>
        <row r="14">
          <cell r="F14" t="str">
            <v>History</v>
          </cell>
        </row>
        <row r="15">
          <cell r="F15" t="str">
            <v>Honors College</v>
          </cell>
        </row>
        <row r="16">
          <cell r="F16" t="str">
            <v>Leadership and Instruction</v>
          </cell>
        </row>
        <row r="17">
          <cell r="F17" t="str">
            <v>Learning and Teaching</v>
          </cell>
        </row>
        <row r="18">
          <cell r="F18" t="str">
            <v>Library</v>
          </cell>
        </row>
        <row r="19">
          <cell r="F19" t="str">
            <v>Management</v>
          </cell>
        </row>
        <row r="20">
          <cell r="F20" t="str">
            <v>Marketing/Real Estate</v>
          </cell>
        </row>
        <row r="21">
          <cell r="F21" t="str">
            <v>Mass Communications</v>
          </cell>
        </row>
        <row r="22">
          <cell r="F22" t="str">
            <v>Mathematics</v>
          </cell>
        </row>
        <row r="23">
          <cell r="F23" t="str">
            <v>Media and Instructional Technology</v>
          </cell>
        </row>
        <row r="24">
          <cell r="F24" t="str">
            <v>Music</v>
          </cell>
        </row>
        <row r="25">
          <cell r="F25" t="str">
            <v>Nursing</v>
          </cell>
        </row>
        <row r="26">
          <cell r="F26" t="str">
            <v>Philosophy</v>
          </cell>
        </row>
        <row r="27">
          <cell r="F27" t="str">
            <v>Physics</v>
          </cell>
        </row>
        <row r="28">
          <cell r="F28" t="str">
            <v>Political Science/Planning</v>
          </cell>
        </row>
        <row r="29">
          <cell r="F29" t="str">
            <v>Psychology</v>
          </cell>
        </row>
        <row r="30">
          <cell r="F30" t="str">
            <v>Small Business Development Center</v>
          </cell>
        </row>
        <row r="31">
          <cell r="F31" t="str">
            <v>Sociology</v>
          </cell>
        </row>
        <row r="32">
          <cell r="F32" t="str">
            <v>Theatre</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V134"/>
  <sheetViews>
    <sheetView tabSelected="1" workbookViewId="0">
      <pane ySplit="1" topLeftCell="A2" activePane="bottomLeft" state="frozen"/>
      <selection pane="bottomLeft" sqref="A1:D2"/>
    </sheetView>
  </sheetViews>
  <sheetFormatPr defaultRowHeight="15" x14ac:dyDescent="0.25"/>
  <cols>
    <col min="1" max="1" width="12.42578125" customWidth="1"/>
    <col min="4" max="4" width="10.28515625" customWidth="1"/>
    <col min="5" max="5" width="11.140625" bestFit="1" customWidth="1"/>
    <col min="6" max="6" width="10.140625" bestFit="1" customWidth="1"/>
    <col min="7" max="9" width="10.140625" customWidth="1"/>
    <col min="10" max="11" width="9.140625" customWidth="1"/>
    <col min="14" max="14" width="5.140625" customWidth="1"/>
    <col min="15" max="15" width="5.42578125" customWidth="1"/>
    <col min="16" max="16" width="44.140625" customWidth="1"/>
    <col min="17" max="22" width="10.5703125" customWidth="1"/>
  </cols>
  <sheetData>
    <row r="1" spans="1:21" ht="23.25" customHeight="1" x14ac:dyDescent="0.25">
      <c r="A1" s="639"/>
      <c r="B1" s="639"/>
      <c r="C1" s="639"/>
      <c r="D1" s="640"/>
      <c r="E1" s="85" t="s">
        <v>19</v>
      </c>
      <c r="F1" s="85" t="s">
        <v>20</v>
      </c>
      <c r="G1" s="85" t="s">
        <v>21</v>
      </c>
      <c r="H1" s="85" t="s">
        <v>22</v>
      </c>
      <c r="I1" s="85" t="s">
        <v>23</v>
      </c>
      <c r="J1" s="225" t="s">
        <v>46</v>
      </c>
      <c r="K1" s="229"/>
      <c r="L1" s="225" t="s">
        <v>193</v>
      </c>
      <c r="M1" s="638"/>
      <c r="N1" s="638"/>
      <c r="O1" s="229"/>
      <c r="P1" s="180" t="s">
        <v>196</v>
      </c>
      <c r="Q1" s="181">
        <v>0.39</v>
      </c>
      <c r="R1" s="182" t="s">
        <v>170</v>
      </c>
      <c r="S1" s="183"/>
      <c r="T1" s="183"/>
      <c r="U1" s="184"/>
    </row>
    <row r="2" spans="1:21" s="41" customFormat="1" ht="29.25" customHeight="1" x14ac:dyDescent="0.25">
      <c r="A2" s="641"/>
      <c r="B2" s="641"/>
      <c r="C2" s="641"/>
      <c r="D2" s="642"/>
      <c r="E2" s="643"/>
      <c r="F2" s="643"/>
      <c r="G2" s="643"/>
      <c r="H2" s="643"/>
      <c r="I2" s="643"/>
      <c r="J2" s="644"/>
      <c r="K2" s="645"/>
      <c r="L2" s="646"/>
      <c r="M2" s="641"/>
      <c r="N2" s="641"/>
      <c r="O2" s="642"/>
      <c r="P2" s="641"/>
      <c r="Q2" s="641"/>
      <c r="R2" s="641"/>
      <c r="S2" s="641"/>
      <c r="T2" s="641"/>
      <c r="U2" s="641"/>
    </row>
    <row r="3" spans="1:21" s="41" customFormat="1" x14ac:dyDescent="0.25">
      <c r="A3" s="237" t="s">
        <v>45</v>
      </c>
      <c r="B3" s="238"/>
      <c r="C3" s="238"/>
      <c r="D3" s="239"/>
      <c r="E3" s="95"/>
      <c r="F3" s="95"/>
      <c r="G3" s="95"/>
      <c r="H3" s="95"/>
      <c r="I3" s="95"/>
      <c r="J3" s="96"/>
      <c r="K3" s="97"/>
      <c r="P3" s="193"/>
      <c r="Q3" s="197"/>
    </row>
    <row r="4" spans="1:21" x14ac:dyDescent="0.25">
      <c r="A4" s="226" t="str">
        <f>'YEAR 1'!A10</f>
        <v>Name - 12 Month</v>
      </c>
      <c r="B4" s="226"/>
      <c r="C4" s="226"/>
      <c r="D4" s="226"/>
      <c r="E4" s="60">
        <f>SUM('YEAR 1'!J10:L10)</f>
        <v>0</v>
      </c>
      <c r="F4" s="60">
        <f>SUM('YEAR 2'!J10:L10)</f>
        <v>0</v>
      </c>
      <c r="G4" s="60">
        <f>SUM('YEAR 3'!J10:L10)</f>
        <v>0</v>
      </c>
      <c r="H4" s="60">
        <f>SUM('YEAR 4'!J10:L10)</f>
        <v>0</v>
      </c>
      <c r="I4" s="60">
        <f>SUM('YEAR 5'!J10:L10)</f>
        <v>0</v>
      </c>
      <c r="J4" s="227">
        <f>SUM(E4:I4)</f>
        <v>0</v>
      </c>
      <c r="K4" s="228"/>
      <c r="P4" s="193"/>
      <c r="Q4" s="197"/>
    </row>
    <row r="5" spans="1:21" x14ac:dyDescent="0.25">
      <c r="A5" s="226" t="str">
        <f>'YEAR 1'!A11</f>
        <v>Name - 12 Month</v>
      </c>
      <c r="B5" s="226"/>
      <c r="C5" s="226"/>
      <c r="D5" s="226"/>
      <c r="E5" s="60">
        <f>SUM('YEAR 1'!J11:L11)</f>
        <v>0</v>
      </c>
      <c r="F5" s="60">
        <f>SUM('YEAR 2'!J11:L11)</f>
        <v>0</v>
      </c>
      <c r="G5" s="60">
        <f>SUM('YEAR 3'!J11:L11)</f>
        <v>0</v>
      </c>
      <c r="H5" s="60">
        <f>SUM('YEAR 4'!J11:L11)</f>
        <v>0</v>
      </c>
      <c r="I5" s="60">
        <f>SUM('YEAR 5'!J11:L11)</f>
        <v>0</v>
      </c>
      <c r="J5" s="227">
        <f t="shared" ref="J5:J14" si="0">SUM(E5:I5)</f>
        <v>0</v>
      </c>
      <c r="K5" s="228"/>
      <c r="P5" s="193"/>
      <c r="Q5" s="197"/>
    </row>
    <row r="6" spans="1:21" s="41" customFormat="1" x14ac:dyDescent="0.25">
      <c r="A6" s="226" t="str">
        <f>'YEAR 1'!A12</f>
        <v>Name - 12 Month</v>
      </c>
      <c r="B6" s="226"/>
      <c r="C6" s="226"/>
      <c r="D6" s="226"/>
      <c r="E6" s="60">
        <f>SUM('YEAR 1'!J12:L12)</f>
        <v>0</v>
      </c>
      <c r="F6" s="60">
        <f>SUM('YEAR 2'!J12:L12)</f>
        <v>0</v>
      </c>
      <c r="G6" s="60">
        <f>SUM('YEAR 3'!J12:L12)</f>
        <v>0</v>
      </c>
      <c r="H6" s="60">
        <f>SUM('YEAR 4'!J12:L12)</f>
        <v>0</v>
      </c>
      <c r="I6" s="60">
        <f>SUM('YEAR 5'!J12:L12)</f>
        <v>0</v>
      </c>
      <c r="J6" s="227">
        <f t="shared" ref="J6" si="1">SUM(E6:I6)</f>
        <v>0</v>
      </c>
      <c r="K6" s="228"/>
    </row>
    <row r="7" spans="1:21" x14ac:dyDescent="0.25">
      <c r="A7" s="226" t="str">
        <f>'YEAR 1'!A13</f>
        <v>Name - 12 Month</v>
      </c>
      <c r="B7" s="226"/>
      <c r="C7" s="226"/>
      <c r="D7" s="226"/>
      <c r="E7" s="60">
        <f>SUM('YEAR 1'!J13:L13)</f>
        <v>0</v>
      </c>
      <c r="F7" s="60">
        <f>SUM('YEAR 2'!J13:L13)</f>
        <v>0</v>
      </c>
      <c r="G7" s="60">
        <f>SUM('YEAR 3'!J13:L13)</f>
        <v>0</v>
      </c>
      <c r="H7" s="60">
        <f>SUM('YEAR 4'!J13:L13)</f>
        <v>0</v>
      </c>
      <c r="I7" s="60">
        <f>SUM('YEAR 5'!J13:L13)</f>
        <v>0</v>
      </c>
      <c r="J7" s="227">
        <f t="shared" si="0"/>
        <v>0</v>
      </c>
      <c r="K7" s="228"/>
    </row>
    <row r="8" spans="1:21" x14ac:dyDescent="0.25">
      <c r="A8" s="226" t="str">
        <f>'YEAR 1'!A14</f>
        <v>Name - 12 Month</v>
      </c>
      <c r="B8" s="226"/>
      <c r="C8" s="226"/>
      <c r="D8" s="226"/>
      <c r="E8" s="60">
        <f>SUM('YEAR 1'!J14:L14)</f>
        <v>0</v>
      </c>
      <c r="F8" s="60">
        <f>SUM('YEAR 2'!J14:L14)</f>
        <v>0</v>
      </c>
      <c r="G8" s="60">
        <f>SUM('YEAR 3'!J14:L14)</f>
        <v>0</v>
      </c>
      <c r="H8" s="60">
        <f>SUM('YEAR 4'!J14:L14)</f>
        <v>0</v>
      </c>
      <c r="I8" s="60">
        <f>SUM('YEAR 5'!J14:L14)</f>
        <v>0</v>
      </c>
      <c r="J8" s="227">
        <f t="shared" si="0"/>
        <v>0</v>
      </c>
      <c r="K8" s="228"/>
    </row>
    <row r="9" spans="1:21" x14ac:dyDescent="0.25">
      <c r="A9" s="230" t="str">
        <f>'YEAR 1'!A21</f>
        <v>Name - 9 Month</v>
      </c>
      <c r="B9" s="230"/>
      <c r="C9" s="230"/>
      <c r="D9" s="230"/>
      <c r="E9" s="3">
        <f>'YEAR 1'!P21</f>
        <v>0</v>
      </c>
      <c r="F9" s="60">
        <f>SUM('YEAR 2'!P21)</f>
        <v>0</v>
      </c>
      <c r="G9" s="60">
        <f>SUM('YEAR 3'!P21)</f>
        <v>0</v>
      </c>
      <c r="H9" s="60">
        <f>SUM('YEAR 4'!P21)</f>
        <v>0</v>
      </c>
      <c r="I9" s="60">
        <f>SUM('YEAR 5'!P21)</f>
        <v>0</v>
      </c>
      <c r="J9" s="227">
        <f t="shared" si="0"/>
        <v>0</v>
      </c>
      <c r="K9" s="228"/>
      <c r="Q9" s="162"/>
    </row>
    <row r="10" spans="1:21" s="41" customFormat="1" x14ac:dyDescent="0.25">
      <c r="A10" s="230" t="str">
        <f>'YEAR 1'!A22</f>
        <v>Name - 9 Month</v>
      </c>
      <c r="B10" s="230"/>
      <c r="C10" s="230"/>
      <c r="D10" s="230"/>
      <c r="E10" s="3">
        <f>'YEAR 1'!P22</f>
        <v>0</v>
      </c>
      <c r="F10" s="60">
        <f>SUM('YEAR 2'!P22)</f>
        <v>0</v>
      </c>
      <c r="G10" s="60">
        <f>SUM('YEAR 3'!P22)</f>
        <v>0</v>
      </c>
      <c r="H10" s="60">
        <f>SUM('YEAR 4'!P22)</f>
        <v>0</v>
      </c>
      <c r="I10" s="60">
        <f>SUM('YEAR 5'!P22)</f>
        <v>0</v>
      </c>
      <c r="J10" s="227">
        <f t="shared" ref="J10:J12" si="2">SUM(E10:I10)</f>
        <v>0</v>
      </c>
      <c r="K10" s="228"/>
    </row>
    <row r="11" spans="1:21" s="41" customFormat="1" x14ac:dyDescent="0.25">
      <c r="A11" s="230" t="str">
        <f>'YEAR 1'!A23</f>
        <v>Name - 9 Month</v>
      </c>
      <c r="B11" s="230"/>
      <c r="C11" s="230"/>
      <c r="D11" s="230"/>
      <c r="E11" s="3">
        <f>'YEAR 1'!P23</f>
        <v>0</v>
      </c>
      <c r="F11" s="60">
        <f>SUM('YEAR 2'!P23)</f>
        <v>0</v>
      </c>
      <c r="G11" s="60">
        <f>SUM('YEAR 3'!P23)</f>
        <v>0</v>
      </c>
      <c r="H11" s="60">
        <f>SUM('YEAR 4'!P23)</f>
        <v>0</v>
      </c>
      <c r="I11" s="60">
        <f>SUM('YEAR 5'!P23)</f>
        <v>0</v>
      </c>
      <c r="J11" s="227">
        <f t="shared" si="2"/>
        <v>0</v>
      </c>
      <c r="K11" s="228"/>
    </row>
    <row r="12" spans="1:21" s="41" customFormat="1" x14ac:dyDescent="0.25">
      <c r="A12" s="230" t="str">
        <f>'YEAR 1'!A24</f>
        <v>Name - 9 Month</v>
      </c>
      <c r="B12" s="230"/>
      <c r="C12" s="230"/>
      <c r="D12" s="230"/>
      <c r="E12" s="3">
        <f>'YEAR 1'!P24</f>
        <v>0</v>
      </c>
      <c r="F12" s="60">
        <f>SUM('YEAR 2'!P24)</f>
        <v>0</v>
      </c>
      <c r="G12" s="60">
        <f>SUM('YEAR 3'!P24)</f>
        <v>0</v>
      </c>
      <c r="H12" s="60">
        <f>SUM('YEAR 4'!P24)</f>
        <v>0</v>
      </c>
      <c r="I12" s="60">
        <f>SUM('YEAR 5'!P24)</f>
        <v>0</v>
      </c>
      <c r="J12" s="227">
        <f t="shared" si="2"/>
        <v>0</v>
      </c>
      <c r="K12" s="228"/>
    </row>
    <row r="13" spans="1:21" x14ac:dyDescent="0.25">
      <c r="A13" s="230" t="str">
        <f>'YEAR 1'!A25</f>
        <v>Name - 9 Month</v>
      </c>
      <c r="B13" s="230"/>
      <c r="C13" s="230"/>
      <c r="D13" s="230"/>
      <c r="E13" s="3">
        <f>'YEAR 1'!P25</f>
        <v>0</v>
      </c>
      <c r="F13" s="60">
        <f>SUM('YEAR 2'!P25)</f>
        <v>0</v>
      </c>
      <c r="G13" s="60">
        <f>SUM('YEAR 3'!P25)</f>
        <v>0</v>
      </c>
      <c r="H13" s="60">
        <f>SUM('YEAR 4'!P25)</f>
        <v>0</v>
      </c>
      <c r="I13" s="60">
        <f>SUM('YEAR 5'!P25)</f>
        <v>0</v>
      </c>
      <c r="J13" s="227">
        <f t="shared" si="0"/>
        <v>0</v>
      </c>
      <c r="K13" s="228"/>
    </row>
    <row r="14" spans="1:21" x14ac:dyDescent="0.25">
      <c r="A14" s="230" t="str">
        <f>'YEAR 1'!A26</f>
        <v>Name - 9 Month</v>
      </c>
      <c r="B14" s="230"/>
      <c r="C14" s="230"/>
      <c r="D14" s="230"/>
      <c r="E14" s="3">
        <f>'YEAR 1'!P26</f>
        <v>0</v>
      </c>
      <c r="F14" s="60">
        <f>SUM('YEAR 2'!P26)</f>
        <v>0</v>
      </c>
      <c r="G14" s="60">
        <f>SUM('YEAR 3'!P26)</f>
        <v>0</v>
      </c>
      <c r="H14" s="60">
        <f>SUM('YEAR 4'!P26)</f>
        <v>0</v>
      </c>
      <c r="I14" s="60">
        <f>SUM('YEAR 5'!P26)</f>
        <v>0</v>
      </c>
      <c r="J14" s="227">
        <f t="shared" si="0"/>
        <v>0</v>
      </c>
      <c r="K14" s="228"/>
    </row>
    <row r="15" spans="1:21" x14ac:dyDescent="0.25">
      <c r="A15" s="230" t="str">
        <f>'YEAR 1'!A27</f>
        <v>Name - 9 Month</v>
      </c>
      <c r="B15" s="230"/>
      <c r="C15" s="230"/>
      <c r="D15" s="230"/>
      <c r="E15" s="3">
        <f>'YEAR 1'!P27</f>
        <v>0</v>
      </c>
      <c r="F15" s="60">
        <f>SUM('YEAR 2'!P27)</f>
        <v>0</v>
      </c>
      <c r="G15" s="60">
        <f>SUM('YEAR 3'!P27)</f>
        <v>0</v>
      </c>
      <c r="H15" s="60">
        <f>SUM('YEAR 4'!P27)</f>
        <v>0</v>
      </c>
      <c r="I15" s="60">
        <f>SUM('YEAR 5'!P27)</f>
        <v>0</v>
      </c>
      <c r="J15" s="227">
        <f t="shared" ref="J15" si="3">SUM(E15:I15)</f>
        <v>0</v>
      </c>
      <c r="K15" s="228"/>
    </row>
    <row r="16" spans="1:21" s="41" customFormat="1" x14ac:dyDescent="0.25">
      <c r="A16" s="232" t="s">
        <v>137</v>
      </c>
      <c r="B16" s="232"/>
      <c r="C16" s="232"/>
      <c r="D16" s="232"/>
      <c r="E16" s="145">
        <f>SUM(E4:E15)</f>
        <v>0</v>
      </c>
      <c r="F16" s="145">
        <f t="shared" ref="F16:I16" si="4">SUM(F4:F15)</f>
        <v>0</v>
      </c>
      <c r="G16" s="145">
        <f t="shared" si="4"/>
        <v>0</v>
      </c>
      <c r="H16" s="145">
        <f t="shared" si="4"/>
        <v>0</v>
      </c>
      <c r="I16" s="145">
        <f t="shared" si="4"/>
        <v>0</v>
      </c>
      <c r="J16" s="233">
        <f>SUM(J4:K15)</f>
        <v>0</v>
      </c>
      <c r="K16" s="234"/>
    </row>
    <row r="17" spans="1:11" x14ac:dyDescent="0.25">
      <c r="A17" s="230" t="s">
        <v>96</v>
      </c>
      <c r="B17" s="230"/>
      <c r="C17" s="230"/>
      <c r="D17" s="230"/>
      <c r="E17" s="12">
        <f>SUM('YEAR 1'!P37)</f>
        <v>0</v>
      </c>
      <c r="F17" s="60">
        <f>SUM('YEAR 2'!P37)</f>
        <v>0</v>
      </c>
      <c r="G17" s="60">
        <f>SUM('YEAR 3'!P37)</f>
        <v>0</v>
      </c>
      <c r="H17" s="60">
        <f>SUM('YEAR 4'!P37)</f>
        <v>0</v>
      </c>
      <c r="I17" s="60">
        <f>SUM('YEAR 5'!P37)</f>
        <v>0</v>
      </c>
      <c r="J17" s="227">
        <f>SUM(E17:I17)</f>
        <v>0</v>
      </c>
      <c r="K17" s="228"/>
    </row>
    <row r="18" spans="1:11" s="41" customFormat="1" x14ac:dyDescent="0.25">
      <c r="A18" s="230" t="s">
        <v>96</v>
      </c>
      <c r="B18" s="230"/>
      <c r="C18" s="230"/>
      <c r="D18" s="230"/>
      <c r="E18" s="12">
        <f>SUM('YEAR 1'!P38)</f>
        <v>0</v>
      </c>
      <c r="F18" s="12">
        <f>SUM('YEAR 2'!P38)</f>
        <v>0</v>
      </c>
      <c r="G18" s="12">
        <f>SUM('YEAR 3'!P38)</f>
        <v>0</v>
      </c>
      <c r="H18" s="12">
        <f>SUM('YEAR 4'!P38)</f>
        <v>0</v>
      </c>
      <c r="I18" s="12">
        <f>SUM('YEAR 5'!P38)</f>
        <v>0</v>
      </c>
      <c r="J18" s="227">
        <f>SUM(E18:I18)</f>
        <v>0</v>
      </c>
      <c r="K18" s="228"/>
    </row>
    <row r="19" spans="1:11" s="41" customFormat="1" x14ac:dyDescent="0.25">
      <c r="A19" s="232" t="s">
        <v>115</v>
      </c>
      <c r="B19" s="232"/>
      <c r="C19" s="232"/>
      <c r="D19" s="232"/>
      <c r="E19" s="145">
        <f>SUM(E17:E18)</f>
        <v>0</v>
      </c>
      <c r="F19" s="145">
        <f t="shared" ref="F19:I19" si="5">SUM(F17:F18)</f>
        <v>0</v>
      </c>
      <c r="G19" s="145">
        <f t="shared" si="5"/>
        <v>0</v>
      </c>
      <c r="H19" s="145">
        <f t="shared" si="5"/>
        <v>0</v>
      </c>
      <c r="I19" s="145">
        <f t="shared" si="5"/>
        <v>0</v>
      </c>
      <c r="J19" s="233">
        <f>SUM(J17:K18)</f>
        <v>0</v>
      </c>
      <c r="K19" s="234"/>
    </row>
    <row r="20" spans="1:11" ht="15" customHeight="1" x14ac:dyDescent="0.25">
      <c r="A20" s="230" t="s">
        <v>97</v>
      </c>
      <c r="B20" s="230"/>
      <c r="C20" s="230"/>
      <c r="D20" s="230"/>
      <c r="E20" s="3">
        <f>'YEAR 1'!P41</f>
        <v>0</v>
      </c>
      <c r="F20" s="3">
        <f>'YEAR 2'!P41</f>
        <v>0</v>
      </c>
      <c r="G20" s="3">
        <f>'YEAR 3'!P41</f>
        <v>0</v>
      </c>
      <c r="H20" s="3">
        <f>'YEAR 4'!P41</f>
        <v>0</v>
      </c>
      <c r="I20" s="3">
        <f>'YEAR 5'!P41</f>
        <v>0</v>
      </c>
      <c r="J20" s="227">
        <f>SUM(E20:I20)</f>
        <v>0</v>
      </c>
      <c r="K20" s="228"/>
    </row>
    <row r="21" spans="1:11" s="41" customFormat="1" ht="15" customHeight="1" x14ac:dyDescent="0.25">
      <c r="A21" s="230" t="s">
        <v>97</v>
      </c>
      <c r="B21" s="230"/>
      <c r="C21" s="230"/>
      <c r="D21" s="230"/>
      <c r="E21" s="3">
        <f>'YEAR 1'!P42</f>
        <v>0</v>
      </c>
      <c r="F21" s="3">
        <f>'YEAR 2'!P42</f>
        <v>0</v>
      </c>
      <c r="G21" s="3">
        <f>'YEAR 3'!P42</f>
        <v>0</v>
      </c>
      <c r="H21" s="3">
        <f>'YEAR 4'!P42</f>
        <v>0</v>
      </c>
      <c r="I21" s="3">
        <f>'YEAR 5'!P42</f>
        <v>0</v>
      </c>
      <c r="J21" s="227">
        <f>SUM(E21:I21)</f>
        <v>0</v>
      </c>
      <c r="K21" s="228"/>
    </row>
    <row r="22" spans="1:11" s="41" customFormat="1" ht="15" customHeight="1" x14ac:dyDescent="0.25">
      <c r="A22" s="232" t="s">
        <v>116</v>
      </c>
      <c r="B22" s="232"/>
      <c r="C22" s="232"/>
      <c r="D22" s="232"/>
      <c r="E22" s="144">
        <f>SUM(E20:E21)</f>
        <v>0</v>
      </c>
      <c r="F22" s="144">
        <f t="shared" ref="F22:I22" si="6">SUM(F20:F21)</f>
        <v>0</v>
      </c>
      <c r="G22" s="144">
        <f t="shared" si="6"/>
        <v>0</v>
      </c>
      <c r="H22" s="144">
        <f t="shared" si="6"/>
        <v>0</v>
      </c>
      <c r="I22" s="144">
        <f t="shared" si="6"/>
        <v>0</v>
      </c>
      <c r="J22" s="233">
        <f>SUM(J20:K21)</f>
        <v>0</v>
      </c>
      <c r="K22" s="234"/>
    </row>
    <row r="23" spans="1:11" s="41" customFormat="1" ht="15" customHeight="1" x14ac:dyDescent="0.25">
      <c r="A23" s="230" t="s">
        <v>98</v>
      </c>
      <c r="B23" s="230"/>
      <c r="C23" s="230"/>
      <c r="D23" s="230"/>
      <c r="E23" s="3">
        <f>'YEAR 1'!P43</f>
        <v>0</v>
      </c>
      <c r="F23" s="3">
        <f>'YEAR 2'!P43</f>
        <v>0</v>
      </c>
      <c r="G23" s="3">
        <f>'YEAR 3'!P43</f>
        <v>0</v>
      </c>
      <c r="H23" s="3">
        <f>'YEAR 4'!P43</f>
        <v>0</v>
      </c>
      <c r="I23" s="3">
        <f>'YEAR 5'!P43</f>
        <v>0</v>
      </c>
      <c r="J23" s="244">
        <f>SUM(E23:I23)</f>
        <v>0</v>
      </c>
      <c r="K23" s="245"/>
    </row>
    <row r="24" spans="1:11" x14ac:dyDescent="0.25">
      <c r="A24" s="231" t="s">
        <v>136</v>
      </c>
      <c r="B24" s="231"/>
      <c r="C24" s="231"/>
      <c r="D24" s="231"/>
      <c r="E24" s="153">
        <f>'YEAR 1'!P44</f>
        <v>0</v>
      </c>
      <c r="F24" s="153">
        <f>'YEAR 2'!P44</f>
        <v>0</v>
      </c>
      <c r="G24" s="153">
        <f>'YEAR 3'!P44</f>
        <v>0</v>
      </c>
      <c r="H24" s="153">
        <f>'YEAR 4'!P44</f>
        <v>0</v>
      </c>
      <c r="I24" s="153">
        <f>'YEAR 5'!P44</f>
        <v>0</v>
      </c>
      <c r="J24" s="235">
        <f>SUM(E24:I24)</f>
        <v>0</v>
      </c>
      <c r="K24" s="236"/>
    </row>
    <row r="25" spans="1:11" s="41" customFormat="1" x14ac:dyDescent="0.25">
      <c r="A25" s="231" t="s">
        <v>120</v>
      </c>
      <c r="B25" s="231"/>
      <c r="C25" s="231"/>
      <c r="D25" s="231"/>
      <c r="E25" s="3">
        <f>SUM('YEAR 1'!P45)</f>
        <v>0</v>
      </c>
      <c r="F25" s="3">
        <f>SUM('YEAR 2'!P45)</f>
        <v>0</v>
      </c>
      <c r="G25" s="3">
        <f>SUM('YEAR 3'!P45)</f>
        <v>0</v>
      </c>
      <c r="H25" s="3">
        <f>SUM('YEAR 4'!P45)</f>
        <v>0</v>
      </c>
      <c r="I25" s="3">
        <f>SUM('YEAR 5'!P45)</f>
        <v>0</v>
      </c>
      <c r="J25" s="227">
        <f>SUM(E25:I25)</f>
        <v>0</v>
      </c>
      <c r="K25" s="228"/>
    </row>
    <row r="26" spans="1:11" s="41" customFormat="1" x14ac:dyDescent="0.25">
      <c r="A26" s="231" t="s">
        <v>121</v>
      </c>
      <c r="B26" s="231"/>
      <c r="C26" s="231"/>
      <c r="D26" s="231"/>
      <c r="E26" s="3">
        <f>SUM('YEAR 1'!P46)</f>
        <v>0</v>
      </c>
      <c r="F26" s="3">
        <f>SUM('YEAR 2'!P46)</f>
        <v>0</v>
      </c>
      <c r="G26" s="3">
        <f>SUM('YEAR 3'!P46)</f>
        <v>0</v>
      </c>
      <c r="H26" s="3">
        <f>SUM('YEAR 4'!P46)</f>
        <v>0</v>
      </c>
      <c r="I26" s="3">
        <f>SUM('YEAR 5'!P46)</f>
        <v>0</v>
      </c>
      <c r="J26" s="227">
        <f>SUM(E26:I26)</f>
        <v>0</v>
      </c>
      <c r="K26" s="228"/>
    </row>
    <row r="27" spans="1:11" s="41" customFormat="1" ht="15.75" thickBot="1" x14ac:dyDescent="0.3">
      <c r="A27" s="154" t="s">
        <v>138</v>
      </c>
      <c r="B27" s="154"/>
      <c r="C27" s="154"/>
      <c r="D27" s="154"/>
      <c r="E27" s="155">
        <f>SUM(E19,E22,E23,E24,E25,E26)</f>
        <v>0</v>
      </c>
      <c r="F27" s="155">
        <f t="shared" ref="F27:I27" si="7">SUM(F19,F22,F23,F24,F25,F26)</f>
        <v>0</v>
      </c>
      <c r="G27" s="155">
        <f t="shared" si="7"/>
        <v>0</v>
      </c>
      <c r="H27" s="155">
        <f t="shared" si="7"/>
        <v>0</v>
      </c>
      <c r="I27" s="155">
        <f t="shared" si="7"/>
        <v>0</v>
      </c>
      <c r="J27" s="240">
        <f>SUM(J19,J22,J23,J24,J25,J26)</f>
        <v>0</v>
      </c>
      <c r="K27" s="241"/>
    </row>
    <row r="28" spans="1:11" x14ac:dyDescent="0.25">
      <c r="A28" s="297" t="s">
        <v>95</v>
      </c>
      <c r="B28" s="298"/>
      <c r="C28" s="298"/>
      <c r="D28" s="299"/>
      <c r="E28" s="288">
        <f>SUM(E4:E15,E17:E18,E20:E21,E23:E26)</f>
        <v>0</v>
      </c>
      <c r="F28" s="288">
        <f t="shared" ref="F28:H28" si="8">SUM(F4:F15,F17:F18,F20:F21,F23:F26)</f>
        <v>0</v>
      </c>
      <c r="G28" s="288">
        <f t="shared" si="8"/>
        <v>0</v>
      </c>
      <c r="H28" s="288">
        <f t="shared" si="8"/>
        <v>0</v>
      </c>
      <c r="I28" s="288">
        <f>SUM(I4:I15,I17:I18,I20:I21,I23:I26)</f>
        <v>0</v>
      </c>
      <c r="J28" s="248">
        <f>SUM(J4:K15,J17:K18,J20:K21,J23:K26)</f>
        <v>0</v>
      </c>
      <c r="K28" s="249"/>
    </row>
    <row r="29" spans="1:11" ht="15.75" thickBot="1" x14ac:dyDescent="0.3">
      <c r="A29" s="281"/>
      <c r="B29" s="282"/>
      <c r="C29" s="282"/>
      <c r="D29" s="283"/>
      <c r="E29" s="285"/>
      <c r="F29" s="285"/>
      <c r="G29" s="285"/>
      <c r="H29" s="285"/>
      <c r="I29" s="285"/>
      <c r="J29" s="250"/>
      <c r="K29" s="251"/>
    </row>
    <row r="30" spans="1:11" s="41" customFormat="1" x14ac:dyDescent="0.25">
      <c r="A30" s="242" t="s">
        <v>37</v>
      </c>
      <c r="B30" s="242"/>
      <c r="C30" s="242"/>
      <c r="D30" s="243"/>
      <c r="E30" s="89"/>
      <c r="F30" s="89"/>
      <c r="G30" s="89"/>
      <c r="H30" s="89"/>
      <c r="I30" s="90"/>
      <c r="J30" s="90"/>
      <c r="K30" s="91"/>
    </row>
    <row r="31" spans="1:11" x14ac:dyDescent="0.25">
      <c r="A31" s="300" t="str">
        <f>'YEAR 1'!A10</f>
        <v>Name - 12 Month</v>
      </c>
      <c r="B31" s="300"/>
      <c r="C31" s="300"/>
      <c r="D31" s="300"/>
      <c r="E31" s="40">
        <f>SUM('YEAR 1'!M10:O10)</f>
        <v>0</v>
      </c>
      <c r="F31" s="40">
        <f>SUM('YEAR 2'!M10:O10)</f>
        <v>0</v>
      </c>
      <c r="G31" s="40">
        <f>SUM('YEAR 3'!M10:O10)</f>
        <v>0</v>
      </c>
      <c r="H31" s="40">
        <f>SUM('YEAR 4'!M10:O10)</f>
        <v>0</v>
      </c>
      <c r="I31" s="40">
        <f>SUM('YEAR 5'!M10:O10)</f>
        <v>0</v>
      </c>
      <c r="J31" s="227">
        <f>SUM(E31:I31)</f>
        <v>0</v>
      </c>
      <c r="K31" s="228"/>
    </row>
    <row r="32" spans="1:11" s="41" customFormat="1" x14ac:dyDescent="0.25">
      <c r="A32" s="300" t="str">
        <f>'YEAR 1'!A11</f>
        <v>Name - 12 Month</v>
      </c>
      <c r="B32" s="300"/>
      <c r="C32" s="300"/>
      <c r="D32" s="300"/>
      <c r="E32" s="40">
        <f>SUM('YEAR 1'!M11:O11)</f>
        <v>0</v>
      </c>
      <c r="F32" s="40">
        <f>SUM('YEAR 2'!M11:O11)</f>
        <v>0</v>
      </c>
      <c r="G32" s="40">
        <f>SUM('YEAR 3'!M11:O11)</f>
        <v>0</v>
      </c>
      <c r="H32" s="40">
        <f>SUM('YEAR 4'!M11:O11)</f>
        <v>0</v>
      </c>
      <c r="I32" s="40">
        <f>SUM('YEAR 5'!M11:O11)</f>
        <v>0</v>
      </c>
      <c r="J32" s="227">
        <f>SUM(E32:I32)</f>
        <v>0</v>
      </c>
      <c r="K32" s="228"/>
    </row>
    <row r="33" spans="1:11" x14ac:dyDescent="0.25">
      <c r="A33" s="231" t="str">
        <f>'YEAR 1'!A12</f>
        <v>Name - 12 Month</v>
      </c>
      <c r="B33" s="231"/>
      <c r="C33" s="231"/>
      <c r="D33" s="231"/>
      <c r="E33" s="40">
        <f>SUM('YEAR 1'!M12:O12)</f>
        <v>0</v>
      </c>
      <c r="F33" s="40">
        <f>SUM('YEAR 2'!M12:O12)</f>
        <v>0</v>
      </c>
      <c r="G33" s="40">
        <f>SUM('YEAR 3'!M12:O12)</f>
        <v>0</v>
      </c>
      <c r="H33" s="40">
        <f>SUM('YEAR 4'!M12:O12)</f>
        <v>0</v>
      </c>
      <c r="I33" s="40">
        <f>SUM('YEAR 5'!M12:O12)</f>
        <v>0</v>
      </c>
      <c r="J33" s="227">
        <f t="shared" ref="J33:J51" si="9">SUM(E33:I33)</f>
        <v>0</v>
      </c>
      <c r="K33" s="228"/>
    </row>
    <row r="34" spans="1:11" x14ac:dyDescent="0.25">
      <c r="A34" s="231" t="str">
        <f>'YEAR 1'!A13</f>
        <v>Name - 12 Month</v>
      </c>
      <c r="B34" s="231"/>
      <c r="C34" s="231"/>
      <c r="D34" s="231"/>
      <c r="E34" s="40">
        <f>SUM('YEAR 1'!M13:O13)</f>
        <v>0</v>
      </c>
      <c r="F34" s="40">
        <f>SUM('YEAR 2'!M13:O13)</f>
        <v>0</v>
      </c>
      <c r="G34" s="40">
        <f>SUM('YEAR 3'!M13:O13)</f>
        <v>0</v>
      </c>
      <c r="H34" s="40">
        <f>SUM('YEAR 4'!M13:O13)</f>
        <v>0</v>
      </c>
      <c r="I34" s="40">
        <f>SUM('YEAR 5'!M13:O13)</f>
        <v>0</v>
      </c>
      <c r="J34" s="227">
        <f t="shared" si="9"/>
        <v>0</v>
      </c>
      <c r="K34" s="228"/>
    </row>
    <row r="35" spans="1:11" x14ac:dyDescent="0.25">
      <c r="A35" s="231" t="str">
        <f>'YEAR 1'!A14</f>
        <v>Name - 12 Month</v>
      </c>
      <c r="B35" s="231"/>
      <c r="C35" s="231"/>
      <c r="D35" s="231"/>
      <c r="E35" s="40">
        <f>SUM('YEAR 1'!M14:O14)</f>
        <v>0</v>
      </c>
      <c r="F35" s="40">
        <f>SUM('YEAR 2'!M14:O14)</f>
        <v>0</v>
      </c>
      <c r="G35" s="40">
        <f>SUM('YEAR 3'!M14:O14)</f>
        <v>0</v>
      </c>
      <c r="H35" s="40">
        <f>SUM('YEAR 4'!M14:O14)</f>
        <v>0</v>
      </c>
      <c r="I35" s="40">
        <f>SUM('YEAR 5'!M14:O14)</f>
        <v>0</v>
      </c>
      <c r="J35" s="227">
        <f t="shared" si="9"/>
        <v>0</v>
      </c>
      <c r="K35" s="228"/>
    </row>
    <row r="36" spans="1:11" x14ac:dyDescent="0.25">
      <c r="A36" s="231" t="str">
        <f>'YEAR 1'!A21</f>
        <v>Name - 9 Month</v>
      </c>
      <c r="B36" s="231"/>
      <c r="C36" s="231"/>
      <c r="D36" s="231"/>
      <c r="E36" s="39">
        <f>'YEAR 1'!Q21</f>
        <v>0</v>
      </c>
      <c r="F36" s="40">
        <f>SUM('YEAR 2'!Q21)</f>
        <v>0</v>
      </c>
      <c r="G36" s="40">
        <f>SUM('YEAR 3'!Q21)</f>
        <v>0</v>
      </c>
      <c r="H36" s="40">
        <f>SUM('YEAR 4'!Q21)</f>
        <v>0</v>
      </c>
      <c r="I36" s="40">
        <f>SUM('YEAR 5'!Q21)</f>
        <v>0</v>
      </c>
      <c r="J36" s="227">
        <f t="shared" si="9"/>
        <v>0</v>
      </c>
      <c r="K36" s="228"/>
    </row>
    <row r="37" spans="1:11" s="41" customFormat="1" x14ac:dyDescent="0.25">
      <c r="A37" s="231" t="str">
        <f>'YEAR 1'!A22</f>
        <v>Name - 9 Month</v>
      </c>
      <c r="B37" s="231"/>
      <c r="C37" s="231"/>
      <c r="D37" s="231"/>
      <c r="E37" s="39">
        <f>'YEAR 1'!Q22</f>
        <v>0</v>
      </c>
      <c r="F37" s="40">
        <f>SUM('YEAR 2'!Q22)</f>
        <v>0</v>
      </c>
      <c r="G37" s="40">
        <f>SUM('YEAR 3'!Q22)</f>
        <v>0</v>
      </c>
      <c r="H37" s="40">
        <f>SUM('YEAR 4'!Q22)</f>
        <v>0</v>
      </c>
      <c r="I37" s="40">
        <f>SUM('YEAR 5'!Q22)</f>
        <v>0</v>
      </c>
      <c r="J37" s="227">
        <f t="shared" ref="J37:J39" si="10">SUM(E37:I37)</f>
        <v>0</v>
      </c>
      <c r="K37" s="228"/>
    </row>
    <row r="38" spans="1:11" s="41" customFormat="1" x14ac:dyDescent="0.25">
      <c r="A38" s="231" t="str">
        <f>'YEAR 1'!A23</f>
        <v>Name - 9 Month</v>
      </c>
      <c r="B38" s="231"/>
      <c r="C38" s="231"/>
      <c r="D38" s="231"/>
      <c r="E38" s="39">
        <f>'YEAR 1'!Q23</f>
        <v>0</v>
      </c>
      <c r="F38" s="40">
        <f>SUM('YEAR 2'!Q23)</f>
        <v>0</v>
      </c>
      <c r="G38" s="40">
        <f>SUM('YEAR 3'!Q23)</f>
        <v>0</v>
      </c>
      <c r="H38" s="40">
        <f>SUM('YEAR 4'!Q23)</f>
        <v>0</v>
      </c>
      <c r="I38" s="40">
        <f>SUM('YEAR 5'!Q23)</f>
        <v>0</v>
      </c>
      <c r="J38" s="227">
        <f t="shared" si="10"/>
        <v>0</v>
      </c>
      <c r="K38" s="228"/>
    </row>
    <row r="39" spans="1:11" s="41" customFormat="1" x14ac:dyDescent="0.25">
      <c r="A39" s="231" t="str">
        <f>'YEAR 1'!A24</f>
        <v>Name - 9 Month</v>
      </c>
      <c r="B39" s="231"/>
      <c r="C39" s="231"/>
      <c r="D39" s="231"/>
      <c r="E39" s="39">
        <f>'YEAR 1'!Q24</f>
        <v>0</v>
      </c>
      <c r="F39" s="40">
        <f>SUM('YEAR 2'!Q24)</f>
        <v>0</v>
      </c>
      <c r="G39" s="40">
        <f>SUM('YEAR 3'!Q24)</f>
        <v>0</v>
      </c>
      <c r="H39" s="40">
        <f>SUM('YEAR 4'!Q24)</f>
        <v>0</v>
      </c>
      <c r="I39" s="40">
        <f>SUM('YEAR 5'!Q24)</f>
        <v>0</v>
      </c>
      <c r="J39" s="227">
        <f t="shared" si="10"/>
        <v>0</v>
      </c>
      <c r="K39" s="228"/>
    </row>
    <row r="40" spans="1:11" x14ac:dyDescent="0.25">
      <c r="A40" s="231" t="str">
        <f>'YEAR 1'!A25</f>
        <v>Name - 9 Month</v>
      </c>
      <c r="B40" s="231"/>
      <c r="C40" s="231"/>
      <c r="D40" s="231"/>
      <c r="E40" s="39">
        <f>'YEAR 1'!Q25</f>
        <v>0</v>
      </c>
      <c r="F40" s="40">
        <f>SUM('YEAR 2'!Q25)</f>
        <v>0</v>
      </c>
      <c r="G40" s="40">
        <f>SUM('YEAR 3'!Q25)</f>
        <v>0</v>
      </c>
      <c r="H40" s="40">
        <f>SUM('YEAR 4'!Q25)</f>
        <v>0</v>
      </c>
      <c r="I40" s="40">
        <f>SUM('YEAR 5'!Q25)</f>
        <v>0</v>
      </c>
      <c r="J40" s="227">
        <f t="shared" si="9"/>
        <v>0</v>
      </c>
      <c r="K40" s="228"/>
    </row>
    <row r="41" spans="1:11" x14ac:dyDescent="0.25">
      <c r="A41" s="231" t="str">
        <f>'YEAR 1'!A26</f>
        <v>Name - 9 Month</v>
      </c>
      <c r="B41" s="231"/>
      <c r="C41" s="231"/>
      <c r="D41" s="231"/>
      <c r="E41" s="39">
        <f>'YEAR 1'!Q26</f>
        <v>0</v>
      </c>
      <c r="F41" s="40">
        <f>SUM('YEAR 2'!Q26)</f>
        <v>0</v>
      </c>
      <c r="G41" s="40">
        <f>SUM('YEAR 3'!Q26)</f>
        <v>0</v>
      </c>
      <c r="H41" s="40">
        <f>SUM('YEAR 4'!Q26)</f>
        <v>0</v>
      </c>
      <c r="I41" s="40">
        <f>SUM('YEAR 5'!Q26)</f>
        <v>0</v>
      </c>
      <c r="J41" s="227">
        <f t="shared" si="9"/>
        <v>0</v>
      </c>
      <c r="K41" s="228"/>
    </row>
    <row r="42" spans="1:11" x14ac:dyDescent="0.25">
      <c r="A42" s="231" t="str">
        <f>'YEAR 1'!A27</f>
        <v>Name - 9 Month</v>
      </c>
      <c r="B42" s="231"/>
      <c r="C42" s="231"/>
      <c r="D42" s="231"/>
      <c r="E42" s="13">
        <f>'YEAR 1'!Q27</f>
        <v>0</v>
      </c>
      <c r="F42" s="40">
        <f>SUM('YEAR 2'!Q27)</f>
        <v>0</v>
      </c>
      <c r="G42" s="40">
        <f>SUM('YEAR 3'!Q27)</f>
        <v>0</v>
      </c>
      <c r="H42" s="40">
        <f>SUM('YEAR 4'!Q27)</f>
        <v>0</v>
      </c>
      <c r="I42" s="40">
        <f>SUM('YEAR 5'!Q27)</f>
        <v>0</v>
      </c>
      <c r="J42" s="227">
        <f t="shared" ref="J42:J47" si="11">SUM(E42:I42)</f>
        <v>0</v>
      </c>
      <c r="K42" s="228"/>
    </row>
    <row r="43" spans="1:11" s="41" customFormat="1" x14ac:dyDescent="0.25">
      <c r="A43" s="232" t="s">
        <v>117</v>
      </c>
      <c r="B43" s="232"/>
      <c r="C43" s="232"/>
      <c r="D43" s="232"/>
      <c r="E43" s="146">
        <f>SUM(E31:E42)</f>
        <v>0</v>
      </c>
      <c r="F43" s="146">
        <f t="shared" ref="F43:I43" si="12">SUM(F31:F42)</f>
        <v>0</v>
      </c>
      <c r="G43" s="146">
        <f t="shared" si="12"/>
        <v>0</v>
      </c>
      <c r="H43" s="146">
        <f t="shared" si="12"/>
        <v>0</v>
      </c>
      <c r="I43" s="146">
        <f t="shared" si="12"/>
        <v>0</v>
      </c>
      <c r="J43" s="233">
        <f>SUM(J31:K42)</f>
        <v>0</v>
      </c>
      <c r="K43" s="234"/>
    </row>
    <row r="44" spans="1:11" x14ac:dyDescent="0.25">
      <c r="A44" s="231" t="s">
        <v>96</v>
      </c>
      <c r="B44" s="231"/>
      <c r="C44" s="231"/>
      <c r="D44" s="247"/>
      <c r="E44" s="39">
        <f>'YEAR 1'!Q37</f>
        <v>0</v>
      </c>
      <c r="F44" s="39">
        <f>'YEAR 2'!Q37</f>
        <v>0</v>
      </c>
      <c r="G44" s="39">
        <f>'YEAR 3'!Q37</f>
        <v>0</v>
      </c>
      <c r="H44" s="39">
        <f>'YEAR 4'!Q37</f>
        <v>0</v>
      </c>
      <c r="I44" s="39">
        <f>'YEAR 5'!Q37</f>
        <v>0</v>
      </c>
      <c r="J44" s="222">
        <f t="shared" si="11"/>
        <v>0</v>
      </c>
      <c r="K44" s="268"/>
    </row>
    <row r="45" spans="1:11" s="41" customFormat="1" x14ac:dyDescent="0.25">
      <c r="A45" s="230" t="s">
        <v>96</v>
      </c>
      <c r="B45" s="230"/>
      <c r="C45" s="230"/>
      <c r="D45" s="230"/>
      <c r="E45" s="168">
        <f>SUM('YEAR 1'!Q38)</f>
        <v>0</v>
      </c>
      <c r="F45" s="40">
        <f>SUM('YEAR 2'!Q38)</f>
        <v>0</v>
      </c>
      <c r="G45" s="40">
        <f>SUM('YEAR 3'!Q38)</f>
        <v>0</v>
      </c>
      <c r="H45" s="40">
        <f>SUM('YEAR 4'!Q38)</f>
        <v>0</v>
      </c>
      <c r="I45" s="40">
        <f>SUM('YEAR 5'!Q38)</f>
        <v>0</v>
      </c>
      <c r="J45" s="227">
        <f>SUM(E45:I45)</f>
        <v>0</v>
      </c>
      <c r="K45" s="228"/>
    </row>
    <row r="46" spans="1:11" s="41" customFormat="1" x14ac:dyDescent="0.25">
      <c r="A46" s="232" t="s">
        <v>119</v>
      </c>
      <c r="B46" s="232"/>
      <c r="C46" s="232"/>
      <c r="D46" s="232"/>
      <c r="E46" s="146">
        <f>SUM(E44:E45)</f>
        <v>0</v>
      </c>
      <c r="F46" s="146">
        <f t="shared" ref="F46:I46" si="13">SUM(F44:F45)</f>
        <v>0</v>
      </c>
      <c r="G46" s="146">
        <f t="shared" si="13"/>
        <v>0</v>
      </c>
      <c r="H46" s="146">
        <f t="shared" si="13"/>
        <v>0</v>
      </c>
      <c r="I46" s="146">
        <f t="shared" si="13"/>
        <v>0</v>
      </c>
      <c r="J46" s="233">
        <f>SUM(J44:K45)</f>
        <v>0</v>
      </c>
      <c r="K46" s="234"/>
    </row>
    <row r="47" spans="1:11" x14ac:dyDescent="0.25">
      <c r="A47" s="231" t="s">
        <v>97</v>
      </c>
      <c r="B47" s="231"/>
      <c r="C47" s="231"/>
      <c r="D47" s="247"/>
      <c r="E47" s="39">
        <f>'YEAR 1'!Q41</f>
        <v>0</v>
      </c>
      <c r="F47" s="40">
        <f>SUM('YEAR 2'!Q41)</f>
        <v>0</v>
      </c>
      <c r="G47" s="40">
        <f>SUM('YEAR 3'!Q41)</f>
        <v>0</v>
      </c>
      <c r="H47" s="40">
        <f>SUM('YEAR 4'!Q41)</f>
        <v>0</v>
      </c>
      <c r="I47" s="40">
        <f>SUM('YEAR 5'!Q41)</f>
        <v>0</v>
      </c>
      <c r="J47" s="227">
        <f t="shared" si="11"/>
        <v>0</v>
      </c>
      <c r="K47" s="228"/>
    </row>
    <row r="48" spans="1:11" s="41" customFormat="1" x14ac:dyDescent="0.25">
      <c r="A48" s="231" t="s">
        <v>97</v>
      </c>
      <c r="B48" s="231"/>
      <c r="C48" s="231"/>
      <c r="D48" s="247"/>
      <c r="E48" s="39">
        <f>'YEAR 1'!Q42</f>
        <v>0</v>
      </c>
      <c r="F48" s="40">
        <f>SUM('YEAR 2'!Q42)</f>
        <v>0</v>
      </c>
      <c r="G48" s="40">
        <f>SUM('YEAR 3'!Q42)</f>
        <v>0</v>
      </c>
      <c r="H48" s="40">
        <f>SUM('YEAR 4'!Q42)</f>
        <v>0</v>
      </c>
      <c r="I48" s="40">
        <f>SUM('YEAR 5'!Q42)</f>
        <v>0</v>
      </c>
      <c r="J48" s="227">
        <f t="shared" ref="J48" si="14">SUM(E48:I48)</f>
        <v>0</v>
      </c>
      <c r="K48" s="228"/>
    </row>
    <row r="49" spans="1:22" s="41" customFormat="1" x14ac:dyDescent="0.25">
      <c r="A49" s="232" t="s">
        <v>118</v>
      </c>
      <c r="B49" s="232"/>
      <c r="C49" s="232"/>
      <c r="D49" s="232"/>
      <c r="E49" s="146">
        <f>SUM(E47:E48)</f>
        <v>0</v>
      </c>
      <c r="F49" s="146">
        <f t="shared" ref="F49:I49" si="15">SUM(F47:F48)</f>
        <v>0</v>
      </c>
      <c r="G49" s="146">
        <f t="shared" si="15"/>
        <v>0</v>
      </c>
      <c r="H49" s="146">
        <f t="shared" si="15"/>
        <v>0</v>
      </c>
      <c r="I49" s="146">
        <f t="shared" si="15"/>
        <v>0</v>
      </c>
      <c r="J49" s="233">
        <f>SUM(J47:K48)</f>
        <v>0</v>
      </c>
      <c r="K49" s="234"/>
    </row>
    <row r="50" spans="1:22" s="41" customFormat="1" x14ac:dyDescent="0.25">
      <c r="A50" s="230" t="s">
        <v>98</v>
      </c>
      <c r="B50" s="230"/>
      <c r="C50" s="230"/>
      <c r="D50" s="267"/>
      <c r="E50" s="39">
        <f>'YEAR 1'!Q43</f>
        <v>0</v>
      </c>
      <c r="F50" s="40">
        <f>SUM('YEAR 2'!Q43)</f>
        <v>0</v>
      </c>
      <c r="G50" s="40">
        <f>SUM('YEAR 3'!Q43)</f>
        <v>0</v>
      </c>
      <c r="H50" s="40">
        <f>SUM('YEAR 4'!Q43)</f>
        <v>0</v>
      </c>
      <c r="I50" s="40">
        <f>SUM('YEAR 5'!Q43)</f>
        <v>0</v>
      </c>
      <c r="J50" s="244">
        <f t="shared" ref="J50" si="16">SUM(E50:I50)</f>
        <v>0</v>
      </c>
      <c r="K50" s="245"/>
    </row>
    <row r="51" spans="1:22" x14ac:dyDescent="0.25">
      <c r="A51" s="231" t="s">
        <v>136</v>
      </c>
      <c r="B51" s="231"/>
      <c r="C51" s="231"/>
      <c r="D51" s="247"/>
      <c r="E51" s="39">
        <f>'YEAR 1'!Q44</f>
        <v>0</v>
      </c>
      <c r="F51" s="39">
        <f>SUM('YEAR 2'!Q44)</f>
        <v>0</v>
      </c>
      <c r="G51" s="39">
        <f>SUM('YEAR 3'!Q44)</f>
        <v>0</v>
      </c>
      <c r="H51" s="39">
        <f>SUM('YEAR 4'!Q44)</f>
        <v>0</v>
      </c>
      <c r="I51" s="39">
        <f>SUM('YEAR 5'!Q44)</f>
        <v>0</v>
      </c>
      <c r="J51" s="227">
        <f t="shared" si="9"/>
        <v>0</v>
      </c>
      <c r="K51" s="228"/>
    </row>
    <row r="52" spans="1:22" s="41" customFormat="1" x14ac:dyDescent="0.25">
      <c r="A52" s="231" t="s">
        <v>120</v>
      </c>
      <c r="B52" s="231"/>
      <c r="C52" s="231"/>
      <c r="D52" s="247"/>
      <c r="E52" s="39">
        <f>'YEAR 1'!Q45</f>
        <v>0</v>
      </c>
      <c r="F52" s="39">
        <f>SUM('YEAR 2'!Q45)</f>
        <v>0</v>
      </c>
      <c r="G52" s="39">
        <f>SUM('YEAR 3'!Q45)</f>
        <v>0</v>
      </c>
      <c r="H52" s="39">
        <f>SUM('YEAR 4'!Q45)</f>
        <v>0</v>
      </c>
      <c r="I52" s="39">
        <f>SUM('YEAR 5'!Q45)</f>
        <v>0</v>
      </c>
      <c r="J52" s="227">
        <f t="shared" ref="J52:J53" si="17">SUM(E52:I52)</f>
        <v>0</v>
      </c>
      <c r="K52" s="228"/>
    </row>
    <row r="53" spans="1:22" s="41" customFormat="1" x14ac:dyDescent="0.25">
      <c r="A53" s="231" t="s">
        <v>121</v>
      </c>
      <c r="B53" s="231"/>
      <c r="C53" s="231"/>
      <c r="D53" s="247"/>
      <c r="E53" s="39">
        <f>'YEAR 1'!Q46</f>
        <v>0</v>
      </c>
      <c r="F53" s="39">
        <f>SUM('YEAR 2'!Q46)</f>
        <v>0</v>
      </c>
      <c r="G53" s="39">
        <f>SUM('YEAR 3'!Q46)</f>
        <v>0</v>
      </c>
      <c r="H53" s="39">
        <f>SUM('YEAR 4'!Q46)</f>
        <v>0</v>
      </c>
      <c r="I53" s="39">
        <f>SUM('YEAR 5'!Q46)</f>
        <v>0</v>
      </c>
      <c r="J53" s="227">
        <f t="shared" si="17"/>
        <v>0</v>
      </c>
      <c r="K53" s="228"/>
    </row>
    <row r="54" spans="1:22" s="41" customFormat="1" ht="15.75" thickBot="1" x14ac:dyDescent="0.3">
      <c r="A54" s="154" t="s">
        <v>127</v>
      </c>
      <c r="B54" s="154"/>
      <c r="C54" s="154"/>
      <c r="D54" s="154"/>
      <c r="E54" s="156">
        <f>SUM(E46,E49,E50,E51,E52,E53)</f>
        <v>0</v>
      </c>
      <c r="F54" s="156">
        <f t="shared" ref="F54:I54" si="18">SUM(F46,F49,F50,F51,F52,F53)</f>
        <v>0</v>
      </c>
      <c r="G54" s="156">
        <f t="shared" si="18"/>
        <v>0</v>
      </c>
      <c r="H54" s="156">
        <f t="shared" si="18"/>
        <v>0</v>
      </c>
      <c r="I54" s="156">
        <f t="shared" si="18"/>
        <v>0</v>
      </c>
      <c r="J54" s="240">
        <f>SUM(J46,J49,J50,J51,J52,J53)</f>
        <v>0</v>
      </c>
      <c r="K54" s="241"/>
    </row>
    <row r="55" spans="1:22" x14ac:dyDescent="0.25">
      <c r="A55" s="278" t="s">
        <v>139</v>
      </c>
      <c r="B55" s="279"/>
      <c r="C55" s="279"/>
      <c r="D55" s="280"/>
      <c r="E55" s="284">
        <f>SUM(E31:E42,E46,E49,E50:E53)</f>
        <v>0</v>
      </c>
      <c r="F55" s="284">
        <f>SUM(F31:F42,F45,F48,F44,F47,F50:F53)</f>
        <v>0</v>
      </c>
      <c r="G55" s="284">
        <f t="shared" ref="G55:I55" si="19">SUM(G31:G42,G45,G48,G44,G47,G50:G53)</f>
        <v>0</v>
      </c>
      <c r="H55" s="284">
        <f t="shared" si="19"/>
        <v>0</v>
      </c>
      <c r="I55" s="284">
        <f t="shared" si="19"/>
        <v>0</v>
      </c>
      <c r="J55" s="261">
        <f>SUM(J31:K42,J44:K45,J47:K48,J50:K53)</f>
        <v>0</v>
      </c>
      <c r="K55" s="262"/>
    </row>
    <row r="56" spans="1:22" s="41" customFormat="1" ht="15.75" thickBot="1" x14ac:dyDescent="0.3">
      <c r="A56" s="281"/>
      <c r="B56" s="282"/>
      <c r="C56" s="282"/>
      <c r="D56" s="283"/>
      <c r="E56" s="285"/>
      <c r="F56" s="285"/>
      <c r="G56" s="285"/>
      <c r="H56" s="285"/>
      <c r="I56" s="285"/>
      <c r="J56" s="250"/>
      <c r="K56" s="251"/>
    </row>
    <row r="57" spans="1:22" s="41" customFormat="1" ht="15.75" thickBot="1" x14ac:dyDescent="0.3">
      <c r="A57" s="92"/>
      <c r="B57" s="93"/>
      <c r="C57" s="93"/>
      <c r="D57" s="93"/>
      <c r="E57" s="157"/>
      <c r="F57" s="157"/>
      <c r="G57" s="157"/>
      <c r="H57" s="157"/>
      <c r="I57" s="157"/>
      <c r="J57" s="158"/>
      <c r="K57" s="159"/>
    </row>
    <row r="58" spans="1:22" s="41" customFormat="1" ht="15.75" thickBot="1" x14ac:dyDescent="0.3">
      <c r="A58" s="292" t="s">
        <v>128</v>
      </c>
      <c r="B58" s="293"/>
      <c r="C58" s="293"/>
      <c r="D58" s="294"/>
      <c r="E58" s="160">
        <f>SUM(E28,E55)</f>
        <v>0</v>
      </c>
      <c r="F58" s="160">
        <f t="shared" ref="F58:I58" si="20">SUM(F28,F55)</f>
        <v>0</v>
      </c>
      <c r="G58" s="160">
        <f t="shared" si="20"/>
        <v>0</v>
      </c>
      <c r="H58" s="160">
        <f t="shared" si="20"/>
        <v>0</v>
      </c>
      <c r="I58" s="160">
        <f t="shared" si="20"/>
        <v>0</v>
      </c>
      <c r="J58" s="295">
        <f>SUM(J28,J55)</f>
        <v>0</v>
      </c>
      <c r="K58" s="296"/>
    </row>
    <row r="59" spans="1:22" s="41" customFormat="1" ht="15.75" thickBot="1" x14ac:dyDescent="0.3">
      <c r="A59" s="92"/>
      <c r="B59" s="93"/>
      <c r="C59" s="93"/>
      <c r="D59" s="93"/>
      <c r="E59" s="99"/>
      <c r="F59" s="99"/>
      <c r="G59" s="99"/>
      <c r="H59" s="99"/>
      <c r="I59" s="99"/>
      <c r="J59" s="100"/>
      <c r="K59" s="101"/>
    </row>
    <row r="60" spans="1:22" ht="15.75" thickBot="1" x14ac:dyDescent="0.3">
      <c r="A60" s="263" t="s">
        <v>24</v>
      </c>
      <c r="B60" s="264"/>
      <c r="C60" s="264"/>
      <c r="D60" s="264"/>
      <c r="E60" s="138">
        <f>'YEAR 1'!R52</f>
        <v>0</v>
      </c>
      <c r="F60" s="138">
        <f>'YEAR 2'!R52</f>
        <v>0</v>
      </c>
      <c r="G60" s="138">
        <f>'YEAR 3'!R52</f>
        <v>0</v>
      </c>
      <c r="H60" s="138">
        <f>'YEAR 4'!R52</f>
        <v>0</v>
      </c>
      <c r="I60" s="138">
        <f>'YEAR 5'!R52</f>
        <v>0</v>
      </c>
      <c r="J60" s="286">
        <f>SUM(E60:I60)</f>
        <v>0</v>
      </c>
      <c r="K60" s="286"/>
    </row>
    <row r="61" spans="1:22" ht="15.75" thickBot="1" x14ac:dyDescent="0.3">
      <c r="A61" s="94"/>
      <c r="B61" s="94"/>
      <c r="C61" s="94"/>
      <c r="D61" s="94"/>
      <c r="E61" s="98"/>
      <c r="F61" s="105"/>
      <c r="G61" s="105"/>
      <c r="H61" s="105"/>
      <c r="I61" s="105"/>
      <c r="J61" s="216"/>
      <c r="K61" s="217"/>
    </row>
    <row r="62" spans="1:22" ht="15.75" thickBot="1" x14ac:dyDescent="0.3">
      <c r="A62" s="266" t="s">
        <v>140</v>
      </c>
      <c r="B62" s="211"/>
      <c r="C62" s="211"/>
      <c r="D62" s="211"/>
      <c r="E62" s="139">
        <f>'YEAR 1'!R57</f>
        <v>0</v>
      </c>
      <c r="F62" s="139">
        <f>'YEAR 2'!R57</f>
        <v>0</v>
      </c>
      <c r="G62" s="138">
        <f>'YEAR 3'!R57</f>
        <v>0</v>
      </c>
      <c r="H62" s="138">
        <f>'YEAR 4'!R57</f>
        <v>0</v>
      </c>
      <c r="I62" s="138">
        <f>'YEAR 5'!R57</f>
        <v>0</v>
      </c>
      <c r="J62" s="260">
        <f>SUM(E62:I62)</f>
        <v>0</v>
      </c>
      <c r="K62" s="260"/>
      <c r="T62" s="113"/>
      <c r="U62" s="113"/>
      <c r="V62" s="113"/>
    </row>
    <row r="63" spans="1:22" ht="15.75" thickBot="1" x14ac:dyDescent="0.3">
      <c r="A63" s="87"/>
      <c r="B63" s="94"/>
      <c r="C63" s="94"/>
      <c r="D63" s="94"/>
      <c r="E63" s="104"/>
      <c r="F63" s="105"/>
      <c r="G63" s="105"/>
      <c r="H63" s="105"/>
      <c r="I63" s="105"/>
      <c r="J63" s="216"/>
      <c r="K63" s="217"/>
      <c r="T63" s="113"/>
      <c r="U63" s="113"/>
      <c r="V63" s="113"/>
    </row>
    <row r="64" spans="1:22" ht="15.75" thickBot="1" x14ac:dyDescent="0.3">
      <c r="A64" s="263" t="s">
        <v>141</v>
      </c>
      <c r="B64" s="264"/>
      <c r="C64" s="264"/>
      <c r="D64" s="264"/>
      <c r="E64" s="139">
        <f>'YEAR 1'!R70</f>
        <v>0</v>
      </c>
      <c r="F64" s="139">
        <f>'YEAR 2'!R70</f>
        <v>0</v>
      </c>
      <c r="G64" s="140">
        <f>'YEAR 3'!R70</f>
        <v>0</v>
      </c>
      <c r="H64" s="138">
        <f>'YEAR 4'!R70</f>
        <v>0</v>
      </c>
      <c r="I64" s="138">
        <f>'YEAR 5'!R70</f>
        <v>0</v>
      </c>
      <c r="J64" s="260">
        <f>SUM(E64:I64)</f>
        <v>0</v>
      </c>
      <c r="K64" s="260"/>
      <c r="T64" s="113"/>
      <c r="U64" s="113"/>
      <c r="V64" s="113"/>
    </row>
    <row r="65" spans="1:22" ht="15.75" thickBot="1" x14ac:dyDescent="0.3">
      <c r="A65" s="94"/>
      <c r="B65" s="94"/>
      <c r="C65" s="94"/>
      <c r="D65" s="94"/>
      <c r="E65" s="98"/>
      <c r="F65" s="105"/>
      <c r="G65" s="105"/>
      <c r="H65" s="105"/>
      <c r="I65" s="105"/>
      <c r="J65" s="216"/>
      <c r="K65" s="217"/>
      <c r="T65" s="113"/>
      <c r="U65" s="113"/>
      <c r="V65" s="113"/>
    </row>
    <row r="66" spans="1:22" ht="15.75" thickBot="1" x14ac:dyDescent="0.3">
      <c r="A66" s="263" t="s">
        <v>142</v>
      </c>
      <c r="B66" s="264"/>
      <c r="C66" s="264"/>
      <c r="D66" s="264"/>
      <c r="E66" s="139">
        <f>'YEAR 1'!R81</f>
        <v>0</v>
      </c>
      <c r="F66" s="139">
        <f>'YEAR 2'!R81</f>
        <v>0</v>
      </c>
      <c r="G66" s="139">
        <f>'YEAR 3'!R81</f>
        <v>0</v>
      </c>
      <c r="H66" s="138">
        <f>'YEAR 4'!R81</f>
        <v>0</v>
      </c>
      <c r="I66" s="138">
        <f>'YEAR 5'!R81</f>
        <v>0</v>
      </c>
      <c r="J66" s="260">
        <f>SUM(E66:I66)</f>
        <v>0</v>
      </c>
      <c r="K66" s="260"/>
      <c r="T66" s="113"/>
      <c r="U66" s="113"/>
      <c r="V66" s="113"/>
    </row>
    <row r="67" spans="1:22" ht="15.75" thickBot="1" x14ac:dyDescent="0.3">
      <c r="A67" s="94"/>
      <c r="B67" s="94"/>
      <c r="C67" s="94"/>
      <c r="D67" s="94"/>
      <c r="E67" s="98"/>
      <c r="F67" s="105"/>
      <c r="G67" s="105"/>
      <c r="H67" s="105"/>
      <c r="I67" s="105"/>
      <c r="J67" s="216"/>
      <c r="K67" s="217"/>
      <c r="T67" s="114"/>
      <c r="U67" s="113"/>
      <c r="V67" s="113"/>
    </row>
    <row r="68" spans="1:22" ht="15.75" thickBot="1" x14ac:dyDescent="0.3">
      <c r="A68" s="263" t="s">
        <v>147</v>
      </c>
      <c r="B68" s="264"/>
      <c r="C68" s="264"/>
      <c r="D68" s="264"/>
      <c r="E68" s="139">
        <f>'YEAR 1'!R88</f>
        <v>0</v>
      </c>
      <c r="F68" s="139">
        <f>'YEAR 2'!R88</f>
        <v>0</v>
      </c>
      <c r="G68" s="139">
        <f>'YEAR 3'!R88</f>
        <v>0</v>
      </c>
      <c r="H68" s="138">
        <f>'YEAR 4'!R88</f>
        <v>0</v>
      </c>
      <c r="I68" s="138">
        <f>'YEAR 5'!R88</f>
        <v>0</v>
      </c>
      <c r="J68" s="260">
        <f>SUM(E68:I68)</f>
        <v>0</v>
      </c>
      <c r="K68" s="260"/>
      <c r="T68" s="113"/>
      <c r="U68" s="113"/>
      <c r="V68" s="113"/>
    </row>
    <row r="69" spans="1:22" ht="15.75" thickBot="1" x14ac:dyDescent="0.3">
      <c r="A69" s="94"/>
      <c r="B69" s="94"/>
      <c r="C69" s="94"/>
      <c r="D69" s="94"/>
      <c r="E69" s="98"/>
      <c r="F69" s="105"/>
      <c r="G69" s="105"/>
      <c r="H69" s="105"/>
      <c r="I69" s="105"/>
      <c r="J69" s="216"/>
      <c r="K69" s="217"/>
    </row>
    <row r="70" spans="1:22" s="41" customFormat="1" x14ac:dyDescent="0.25">
      <c r="A70" s="258" t="s">
        <v>148</v>
      </c>
      <c r="B70" s="259"/>
      <c r="C70" s="259"/>
      <c r="D70" s="259"/>
      <c r="E70" s="139">
        <f>'YEAR 1'!R95</f>
        <v>0</v>
      </c>
      <c r="F70" s="139">
        <f>'YEAR 2'!R95</f>
        <v>0</v>
      </c>
      <c r="G70" s="139">
        <f>'YEAR 3'!R95</f>
        <v>0</v>
      </c>
      <c r="H70" s="138">
        <f>'YEAR 4'!R95</f>
        <v>0</v>
      </c>
      <c r="I70" s="138">
        <f>'YEAR 5'!R95</f>
        <v>0</v>
      </c>
      <c r="J70" s="260">
        <f>SUM(E70:I70)</f>
        <v>0</v>
      </c>
      <c r="K70" s="260"/>
    </row>
    <row r="71" spans="1:22" s="41" customFormat="1" ht="15.75" thickBot="1" x14ac:dyDescent="0.3">
      <c r="A71" s="141"/>
      <c r="B71" s="142"/>
      <c r="C71" s="142"/>
      <c r="D71" s="143"/>
      <c r="E71" s="98"/>
      <c r="F71" s="105"/>
      <c r="G71" s="105"/>
      <c r="H71" s="105"/>
      <c r="I71" s="105"/>
      <c r="J71" s="216"/>
      <c r="K71" s="217"/>
    </row>
    <row r="72" spans="1:22" s="41" customFormat="1" ht="15.75" thickBot="1" x14ac:dyDescent="0.3">
      <c r="A72" s="290" t="s">
        <v>149</v>
      </c>
      <c r="B72" s="291"/>
      <c r="C72" s="291"/>
      <c r="D72" s="291"/>
      <c r="E72" s="144">
        <f>SUM(E70,E68)</f>
        <v>0</v>
      </c>
      <c r="F72" s="144">
        <f t="shared" ref="F72:I72" si="21">SUM(F70,F68)</f>
        <v>0</v>
      </c>
      <c r="G72" s="144">
        <f t="shared" si="21"/>
        <v>0</v>
      </c>
      <c r="H72" s="144">
        <f t="shared" si="21"/>
        <v>0</v>
      </c>
      <c r="I72" s="144">
        <f t="shared" si="21"/>
        <v>0</v>
      </c>
      <c r="J72" s="233">
        <f>SUM(J68,J70)</f>
        <v>0</v>
      </c>
      <c r="K72" s="234"/>
    </row>
    <row r="73" spans="1:22" s="41" customFormat="1" x14ac:dyDescent="0.25">
      <c r="A73" s="141"/>
      <c r="B73" s="142"/>
      <c r="C73" s="142"/>
      <c r="D73" s="143"/>
      <c r="E73" s="98"/>
      <c r="F73" s="105"/>
      <c r="G73" s="105"/>
      <c r="H73" s="105"/>
      <c r="I73" s="105"/>
      <c r="J73" s="216"/>
      <c r="K73" s="217"/>
    </row>
    <row r="74" spans="1:22" ht="16.5" thickBot="1" x14ac:dyDescent="0.3">
      <c r="A74" s="270" t="s">
        <v>150</v>
      </c>
      <c r="B74" s="271"/>
      <c r="C74" s="271"/>
      <c r="D74" s="271"/>
      <c r="E74" s="88">
        <f>'YEAR 1'!R104</f>
        <v>0</v>
      </c>
      <c r="F74" s="103">
        <f>'YEAR 2'!R104</f>
        <v>0</v>
      </c>
      <c r="G74" s="103">
        <f>'YEAR 3'!R104</f>
        <v>0</v>
      </c>
      <c r="H74" s="102">
        <f>'YEAR 4'!R104</f>
        <v>0</v>
      </c>
      <c r="I74" s="102">
        <f>'YEAR 5'!R104</f>
        <v>0</v>
      </c>
      <c r="J74" s="265">
        <f>SUM(E74:I74)</f>
        <v>0</v>
      </c>
      <c r="K74" s="265"/>
      <c r="P74" s="198" t="s">
        <v>186</v>
      </c>
      <c r="Q74" s="198"/>
      <c r="R74" s="198"/>
      <c r="S74" s="198"/>
      <c r="T74" s="198"/>
      <c r="U74" s="198"/>
    </row>
    <row r="75" spans="1:22" ht="16.5" thickBot="1" x14ac:dyDescent="0.3">
      <c r="A75" s="94"/>
      <c r="B75" s="94"/>
      <c r="C75" s="94"/>
      <c r="D75" s="94"/>
      <c r="E75" s="98"/>
      <c r="F75" s="105"/>
      <c r="G75" s="105"/>
      <c r="H75" s="105"/>
      <c r="I75" s="105"/>
      <c r="J75" s="216"/>
      <c r="K75" s="217"/>
      <c r="P75" s="198" t="s">
        <v>187</v>
      </c>
      <c r="Q75" s="199"/>
      <c r="R75" s="199"/>
      <c r="S75" s="199"/>
      <c r="T75" s="199"/>
      <c r="U75" s="199"/>
    </row>
    <row r="76" spans="1:22" ht="16.5" thickBot="1" x14ac:dyDescent="0.3">
      <c r="A76" s="266" t="s">
        <v>134</v>
      </c>
      <c r="B76" s="211"/>
      <c r="C76" s="211"/>
      <c r="D76" s="211"/>
      <c r="E76" s="88">
        <f>'YEAR 1'!R110</f>
        <v>0</v>
      </c>
      <c r="F76" s="103">
        <f>'YEAR 2'!R110</f>
        <v>0</v>
      </c>
      <c r="G76" s="103">
        <f>'YEAR 3'!R110</f>
        <v>0</v>
      </c>
      <c r="H76" s="102">
        <f>'YEAR 4'!R110</f>
        <v>0</v>
      </c>
      <c r="I76" s="102">
        <f>'YEAR 5'!R110</f>
        <v>0</v>
      </c>
      <c r="J76" s="265">
        <f>SUM(E76:I76)</f>
        <v>0</v>
      </c>
      <c r="K76" s="265"/>
      <c r="P76" s="198" t="s">
        <v>194</v>
      </c>
      <c r="Q76" s="199"/>
      <c r="R76" s="199"/>
      <c r="S76" s="199"/>
      <c r="T76" s="199"/>
      <c r="U76" s="199"/>
    </row>
    <row r="77" spans="1:22" ht="16.5" thickBot="1" x14ac:dyDescent="0.3">
      <c r="A77" s="94"/>
      <c r="B77" s="94"/>
      <c r="C77" s="94"/>
      <c r="D77" s="94"/>
      <c r="E77" s="98"/>
      <c r="F77" s="105"/>
      <c r="G77" s="105"/>
      <c r="H77" s="105"/>
      <c r="I77" s="105"/>
      <c r="J77" s="216"/>
      <c r="K77" s="217"/>
      <c r="P77" s="198" t="s">
        <v>188</v>
      </c>
      <c r="Q77" s="199"/>
      <c r="R77" s="199"/>
      <c r="S77" s="199"/>
      <c r="T77" s="199"/>
      <c r="U77" s="199"/>
    </row>
    <row r="78" spans="1:22" ht="16.5" thickTop="1" thickBot="1" x14ac:dyDescent="0.3">
      <c r="A78" s="266" t="s">
        <v>25</v>
      </c>
      <c r="B78" s="211"/>
      <c r="C78" s="211"/>
      <c r="D78" s="211"/>
      <c r="E78" s="88">
        <f>'YEAR 1'!R114</f>
        <v>0</v>
      </c>
      <c r="F78" s="103">
        <f>'YEAR 2'!R114</f>
        <v>0</v>
      </c>
      <c r="G78" s="103">
        <f>'YEAR 3'!R114</f>
        <v>0</v>
      </c>
      <c r="H78" s="102">
        <f>'YEAR 4'!R114</f>
        <v>0</v>
      </c>
      <c r="I78" s="102">
        <f>'YEAR 5'!R114</f>
        <v>0</v>
      </c>
      <c r="J78" s="265">
        <f>SUM(E78:I78)</f>
        <v>0</v>
      </c>
      <c r="K78" s="265"/>
      <c r="P78" s="626"/>
      <c r="Q78" s="627"/>
      <c r="R78" s="627"/>
      <c r="S78" s="627"/>
      <c r="T78" s="627"/>
      <c r="U78" s="628"/>
    </row>
    <row r="79" spans="1:22" ht="15.75" thickBot="1" x14ac:dyDescent="0.3">
      <c r="A79" s="94"/>
      <c r="B79" s="94"/>
      <c r="C79" s="94"/>
      <c r="D79" s="94"/>
      <c r="E79" s="98"/>
      <c r="F79" s="105"/>
      <c r="G79" s="105"/>
      <c r="H79" s="105"/>
      <c r="I79" s="105"/>
      <c r="J79" s="216"/>
      <c r="K79" s="217"/>
      <c r="P79" s="629"/>
      <c r="Q79" s="630"/>
      <c r="R79" s="630"/>
      <c r="S79" s="630"/>
      <c r="T79" s="630"/>
      <c r="U79" s="631"/>
    </row>
    <row r="80" spans="1:22" ht="15.75" thickBot="1" x14ac:dyDescent="0.3">
      <c r="A80" s="263" t="s">
        <v>26</v>
      </c>
      <c r="B80" s="264"/>
      <c r="C80" s="264"/>
      <c r="D80" s="264"/>
      <c r="E80" s="88">
        <f>'YEAR 1'!R118</f>
        <v>0</v>
      </c>
      <c r="F80" s="103">
        <f>'YEAR 2'!R118</f>
        <v>0</v>
      </c>
      <c r="G80" s="103">
        <f>'YEAR 3'!R118</f>
        <v>0</v>
      </c>
      <c r="H80" s="102">
        <f>'YEAR 4'!R118</f>
        <v>0</v>
      </c>
      <c r="I80" s="102">
        <f>'YEAR 5'!R118</f>
        <v>0</v>
      </c>
      <c r="J80" s="265">
        <f>SUM(E80:I80)</f>
        <v>0</v>
      </c>
      <c r="K80" s="265"/>
      <c r="P80" s="629"/>
      <c r="Q80" s="630"/>
      <c r="R80" s="630"/>
      <c r="S80" s="630"/>
      <c r="T80" s="630"/>
      <c r="U80" s="631"/>
    </row>
    <row r="81" spans="1:21" ht="15.75" thickBot="1" x14ac:dyDescent="0.3">
      <c r="A81" s="94"/>
      <c r="B81" s="94"/>
      <c r="C81" s="94"/>
      <c r="D81" s="94"/>
      <c r="E81" s="98"/>
      <c r="F81" s="105"/>
      <c r="G81" s="105"/>
      <c r="H81" s="105"/>
      <c r="I81" s="105"/>
      <c r="J81" s="216"/>
      <c r="K81" s="217"/>
      <c r="P81" s="629"/>
      <c r="Q81" s="630"/>
      <c r="R81" s="630"/>
      <c r="S81" s="630"/>
      <c r="T81" s="630"/>
      <c r="U81" s="631"/>
    </row>
    <row r="82" spans="1:21" ht="15.75" thickBot="1" x14ac:dyDescent="0.3">
      <c r="A82" s="266" t="s">
        <v>27</v>
      </c>
      <c r="B82" s="211"/>
      <c r="C82" s="211"/>
      <c r="D82" s="211"/>
      <c r="E82" s="88">
        <f>'YEAR 1'!R122</f>
        <v>0</v>
      </c>
      <c r="F82" s="103">
        <f>'YEAR 2'!R122</f>
        <v>0</v>
      </c>
      <c r="G82" s="103">
        <f>'YEAR 3'!R122</f>
        <v>0</v>
      </c>
      <c r="H82" s="102">
        <f>'YEAR 4'!R122</f>
        <v>0</v>
      </c>
      <c r="I82" s="102">
        <f>'YEAR 5'!R122</f>
        <v>0</v>
      </c>
      <c r="J82" s="265">
        <f>SUM(E82:I82)</f>
        <v>0</v>
      </c>
      <c r="K82" s="265"/>
      <c r="L82" s="274"/>
      <c r="M82" s="275"/>
      <c r="P82" s="629"/>
      <c r="Q82" s="630"/>
      <c r="R82" s="630"/>
      <c r="S82" s="630"/>
      <c r="T82" s="630"/>
      <c r="U82" s="631"/>
    </row>
    <row r="83" spans="1:21" ht="15.75" thickBot="1" x14ac:dyDescent="0.3">
      <c r="A83" s="94"/>
      <c r="B83" s="94"/>
      <c r="C83" s="94"/>
      <c r="D83" s="94"/>
      <c r="E83" s="98"/>
      <c r="F83" s="105"/>
      <c r="G83" s="105"/>
      <c r="H83" s="105"/>
      <c r="I83" s="105"/>
      <c r="J83" s="216"/>
      <c r="K83" s="217"/>
      <c r="L83" s="276" t="s">
        <v>99</v>
      </c>
      <c r="M83" s="277"/>
      <c r="P83" s="629"/>
      <c r="Q83" s="630"/>
      <c r="R83" s="630"/>
      <c r="S83" s="630"/>
      <c r="T83" s="630"/>
      <c r="U83" s="631"/>
    </row>
    <row r="84" spans="1:21" ht="15.75" thickBot="1" x14ac:dyDescent="0.3">
      <c r="A84" s="252" t="s">
        <v>135</v>
      </c>
      <c r="B84" s="253"/>
      <c r="C84" s="253"/>
      <c r="D84" s="253"/>
      <c r="E84" s="179">
        <f>SUM(E28,E55,E60,E62,E64,E66,E68,E70,E78,E74,E76,E80,E82)</f>
        <v>0</v>
      </c>
      <c r="F84" s="179">
        <f t="shared" ref="F84:I84" si="22">SUM(F28,F55,F60,F62,F64,F66,F68,F70,F78,F74,F76,F80,F82)</f>
        <v>0</v>
      </c>
      <c r="G84" s="179">
        <f t="shared" si="22"/>
        <v>0</v>
      </c>
      <c r="H84" s="179">
        <f t="shared" si="22"/>
        <v>0</v>
      </c>
      <c r="I84" s="179">
        <f t="shared" si="22"/>
        <v>0</v>
      </c>
      <c r="J84" s="269">
        <f>SUM(J28,J55,J60,J62,J64,J66,J68,J70,J78,J74,J76,J80,J82)</f>
        <v>0</v>
      </c>
      <c r="K84" s="269"/>
      <c r="L84" s="272">
        <f>SUM(E84,F84,G84,H84,I84)</f>
        <v>0</v>
      </c>
      <c r="M84" s="273"/>
      <c r="P84" s="629"/>
      <c r="Q84" s="630"/>
      <c r="R84" s="630"/>
      <c r="S84" s="630"/>
      <c r="T84" s="630"/>
      <c r="U84" s="631"/>
    </row>
    <row r="85" spans="1:21" s="41" customFormat="1" ht="15.75" thickBot="1" x14ac:dyDescent="0.3">
      <c r="A85" s="94"/>
      <c r="B85" s="94"/>
      <c r="C85" s="94"/>
      <c r="D85" s="94"/>
      <c r="E85" s="98"/>
      <c r="F85" s="105"/>
      <c r="G85" s="105"/>
      <c r="H85" s="105"/>
      <c r="I85" s="105"/>
      <c r="J85" s="216"/>
      <c r="K85" s="217"/>
      <c r="L85" s="218"/>
      <c r="M85" s="219"/>
      <c r="P85" s="629"/>
      <c r="Q85" s="630"/>
      <c r="R85" s="630"/>
      <c r="S85" s="630"/>
      <c r="T85" s="630"/>
      <c r="U85" s="631"/>
    </row>
    <row r="86" spans="1:21" s="41" customFormat="1" ht="15.75" thickBot="1" x14ac:dyDescent="0.3">
      <c r="A86" s="252" t="s">
        <v>171</v>
      </c>
      <c r="B86" s="253"/>
      <c r="C86" s="253"/>
      <c r="D86" s="253"/>
      <c r="E86" s="185">
        <f>SUM('YEAR 1'!Q126:R128)</f>
        <v>0</v>
      </c>
      <c r="F86" s="185">
        <f>SUM('YEAR 2'!Q126:R128)</f>
        <v>0</v>
      </c>
      <c r="G86" s="185">
        <f>SUM('YEAR 3'!Q126:R128)</f>
        <v>0</v>
      </c>
      <c r="H86" s="185">
        <f>SUM('YEAR 4'!Q126:R128)</f>
        <v>0</v>
      </c>
      <c r="I86" s="185">
        <f>SUM('YEAR 5'!Q126:R128)</f>
        <v>0</v>
      </c>
      <c r="J86" s="254">
        <f>J88*Q1</f>
        <v>0</v>
      </c>
      <c r="K86" s="255"/>
      <c r="L86" s="206">
        <f>SUM(E86,F86,G86,H86,I86)</f>
        <v>0</v>
      </c>
      <c r="M86" s="207"/>
      <c r="P86" s="629"/>
      <c r="Q86" s="630"/>
      <c r="R86" s="630"/>
      <c r="S86" s="630"/>
      <c r="T86" s="630"/>
      <c r="U86" s="631"/>
    </row>
    <row r="87" spans="1:21" s="41" customFormat="1" ht="15.75" thickBot="1" x14ac:dyDescent="0.3">
      <c r="A87" s="186"/>
      <c r="B87" s="186"/>
      <c r="C87" s="186"/>
      <c r="D87" s="186"/>
      <c r="E87" s="187"/>
      <c r="F87" s="187"/>
      <c r="G87" s="187"/>
      <c r="H87" s="187"/>
      <c r="I87" s="187"/>
      <c r="J87" s="208"/>
      <c r="K87" s="209"/>
      <c r="L87" s="188"/>
      <c r="M87" s="189"/>
      <c r="P87" s="629"/>
      <c r="Q87" s="630"/>
      <c r="R87" s="630"/>
      <c r="S87" s="630"/>
      <c r="T87" s="630"/>
      <c r="U87" s="631"/>
    </row>
    <row r="88" spans="1:21" s="41" customFormat="1" ht="15.75" thickBot="1" x14ac:dyDescent="0.3">
      <c r="A88" s="210" t="s">
        <v>172</v>
      </c>
      <c r="B88" s="211"/>
      <c r="C88" s="211"/>
      <c r="D88" s="212"/>
      <c r="E88" s="190">
        <f>SUM(E84-E62-E78-E74-E76-E82+Q109+Q110+Q111+Q112)</f>
        <v>0</v>
      </c>
      <c r="F88" s="190">
        <f>SUM(F84-F62-F78-F74-F76-F82+R109+R110+R111+R112)</f>
        <v>0</v>
      </c>
      <c r="G88" s="190">
        <f>SUM(G84-G62-G78-G74-G76-G82+S109+S110+S111+S112)</f>
        <v>0</v>
      </c>
      <c r="H88" s="190">
        <f>SUM(H84-H62-H78-H74-H76-H82+T109+T110+T111+T112)</f>
        <v>0</v>
      </c>
      <c r="I88" s="190">
        <f>SUM(I84-I62-I78-I74-I76-I82+U109+U110+U111+U112)</f>
        <v>0</v>
      </c>
      <c r="J88" s="213">
        <f>SUM(J84-J62-J78-J74-J76-J82+V113)</f>
        <v>0</v>
      </c>
      <c r="K88" s="214"/>
      <c r="L88" s="206">
        <f>SUM(E88:I88)</f>
        <v>0</v>
      </c>
      <c r="M88" s="215"/>
      <c r="P88" s="629"/>
      <c r="Q88" s="630"/>
      <c r="R88" s="630"/>
      <c r="S88" s="630"/>
      <c r="T88" s="630"/>
      <c r="U88" s="631"/>
    </row>
    <row r="89" spans="1:21" s="41" customFormat="1" ht="15.75" thickBot="1" x14ac:dyDescent="0.3">
      <c r="A89" s="94"/>
      <c r="B89" s="94"/>
      <c r="C89" s="94"/>
      <c r="D89" s="94"/>
      <c r="E89" s="98"/>
      <c r="F89" s="105"/>
      <c r="G89" s="105"/>
      <c r="H89" s="105"/>
      <c r="I89" s="105"/>
      <c r="J89" s="216"/>
      <c r="K89" s="217"/>
      <c r="L89" s="218"/>
      <c r="M89" s="219"/>
      <c r="P89" s="629"/>
      <c r="Q89" s="630"/>
      <c r="R89" s="630"/>
      <c r="S89" s="630"/>
      <c r="T89" s="630"/>
      <c r="U89" s="631"/>
    </row>
    <row r="90" spans="1:21" s="41" customFormat="1" ht="15.75" thickBot="1" x14ac:dyDescent="0.3">
      <c r="A90" s="220" t="s">
        <v>173</v>
      </c>
      <c r="B90" s="221"/>
      <c r="C90" s="221"/>
      <c r="D90" s="221"/>
      <c r="E90" s="191">
        <f t="shared" ref="E90:J90" si="23">SUM(E84,E86)</f>
        <v>0</v>
      </c>
      <c r="F90" s="191">
        <f t="shared" si="23"/>
        <v>0</v>
      </c>
      <c r="G90" s="191">
        <f t="shared" si="23"/>
        <v>0</v>
      </c>
      <c r="H90" s="191">
        <f t="shared" si="23"/>
        <v>0</v>
      </c>
      <c r="I90" s="191">
        <f t="shared" si="23"/>
        <v>0</v>
      </c>
      <c r="J90" s="636">
        <f t="shared" si="23"/>
        <v>0</v>
      </c>
      <c r="K90" s="637"/>
      <c r="L90" s="222">
        <f>SUM(E90,F90,G90,H90,I90)</f>
        <v>0</v>
      </c>
      <c r="M90" s="223"/>
      <c r="P90" s="632"/>
      <c r="Q90" s="633"/>
      <c r="R90" s="633"/>
      <c r="S90" s="633"/>
      <c r="T90" s="633"/>
      <c r="U90" s="634"/>
    </row>
    <row r="91" spans="1:21" x14ac:dyDescent="0.25">
      <c r="J91" s="289"/>
      <c r="K91" s="289"/>
      <c r="L91" s="205"/>
      <c r="M91" s="205"/>
      <c r="N91" s="205"/>
      <c r="O91" s="205"/>
      <c r="P91" s="205"/>
    </row>
    <row r="92" spans="1:21" ht="15.75" thickBot="1" x14ac:dyDescent="0.3">
      <c r="A92" s="41"/>
      <c r="B92" s="41"/>
      <c r="C92" s="192"/>
      <c r="D92" s="193" t="s">
        <v>174</v>
      </c>
      <c r="E92" s="194"/>
      <c r="F92" s="194"/>
      <c r="G92" s="194"/>
      <c r="H92" s="194"/>
      <c r="I92" s="194"/>
      <c r="J92" s="224"/>
      <c r="K92" s="224"/>
      <c r="L92" s="41"/>
      <c r="M92" s="41"/>
      <c r="N92" s="41"/>
      <c r="O92" s="41"/>
      <c r="P92" s="41"/>
    </row>
    <row r="93" spans="1:21" s="41" customFormat="1" ht="16.5" thickTop="1" thickBot="1" x14ac:dyDescent="0.3">
      <c r="J93" s="256"/>
      <c r="K93" s="257"/>
      <c r="L93" s="205" t="s">
        <v>175</v>
      </c>
      <c r="M93" s="205"/>
      <c r="N93" s="205"/>
      <c r="O93" s="205"/>
      <c r="P93" s="205"/>
    </row>
    <row r="94" spans="1:21" s="41" customFormat="1" ht="15.75" thickTop="1" x14ac:dyDescent="0.25"/>
    <row r="95" spans="1:21" x14ac:dyDescent="0.25">
      <c r="A95" s="246" t="s">
        <v>178</v>
      </c>
      <c r="B95" s="246"/>
      <c r="C95" s="246"/>
      <c r="D95" s="246"/>
      <c r="E95" s="246"/>
      <c r="F95" s="246"/>
      <c r="G95" s="246"/>
      <c r="H95" s="246"/>
      <c r="P95" s="129" t="s">
        <v>142</v>
      </c>
      <c r="Q95" s="41"/>
    </row>
    <row r="96" spans="1:21" x14ac:dyDescent="0.25">
      <c r="A96" s="246"/>
      <c r="B96" s="246"/>
      <c r="C96" s="246"/>
      <c r="D96" s="246"/>
      <c r="E96" s="246"/>
      <c r="F96" s="246"/>
      <c r="G96" s="246"/>
      <c r="H96" s="246"/>
      <c r="P96" s="41" t="s">
        <v>143</v>
      </c>
      <c r="Q96" s="166">
        <f>SUM('YEAR 1'!R72,'YEAR 2'!R72,'YEAR 3'!R72,'YEAR 4'!R72,'YEAR 5'!R72)</f>
        <v>0</v>
      </c>
    </row>
    <row r="97" spans="1:22" x14ac:dyDescent="0.25">
      <c r="A97" s="246"/>
      <c r="B97" s="246"/>
      <c r="C97" s="246"/>
      <c r="D97" s="246"/>
      <c r="E97" s="246"/>
      <c r="F97" s="246"/>
      <c r="G97" s="246"/>
      <c r="H97" s="246"/>
      <c r="P97" t="s">
        <v>144</v>
      </c>
      <c r="Q97" s="165">
        <f>SUM(J60)</f>
        <v>0</v>
      </c>
    </row>
    <row r="98" spans="1:22" x14ac:dyDescent="0.25">
      <c r="A98" s="246"/>
      <c r="B98" s="246"/>
      <c r="C98" s="246"/>
      <c r="D98" s="246"/>
      <c r="E98" s="246"/>
      <c r="F98" s="246"/>
      <c r="G98" s="246"/>
      <c r="H98" s="246"/>
      <c r="P98" t="s">
        <v>145</v>
      </c>
      <c r="Q98" s="166">
        <f>SUM('YEAR 1'!R73,'YEAR 2'!R73,'YEAR 3'!R73,'YEAR 4'!R73,'YEAR 5'!R73)</f>
        <v>0</v>
      </c>
    </row>
    <row r="99" spans="1:22" x14ac:dyDescent="0.25">
      <c r="A99" s="246"/>
      <c r="B99" s="246"/>
      <c r="C99" s="246"/>
      <c r="D99" s="246"/>
      <c r="E99" s="246"/>
      <c r="F99" s="246"/>
      <c r="G99" s="246"/>
      <c r="H99" s="246"/>
      <c r="P99" t="s">
        <v>146</v>
      </c>
      <c r="Q99" s="165">
        <f>SUM('YEAR 1'!R80:R81,'YEAR 2'!R80:R81,'YEAR 3'!R80:R81,'YEAR 4'!R80:R81,'YEAR 5'!R80:R81)</f>
        <v>0</v>
      </c>
    </row>
    <row r="101" spans="1:22" ht="15" customHeight="1" x14ac:dyDescent="0.25">
      <c r="A101" s="204" t="s">
        <v>181</v>
      </c>
      <c r="B101" s="204"/>
      <c r="C101" s="204"/>
      <c r="D101" s="204"/>
      <c r="E101" s="204"/>
      <c r="F101" s="204"/>
      <c r="G101" s="204"/>
      <c r="H101" s="204"/>
      <c r="I101" s="178"/>
      <c r="J101" s="178"/>
      <c r="K101" s="178"/>
      <c r="P101" s="287" t="s">
        <v>150</v>
      </c>
      <c r="Q101" s="287"/>
      <c r="R101" s="131" t="s">
        <v>133</v>
      </c>
      <c r="S101" s="130"/>
      <c r="T101" s="164">
        <f>SUM('YEAR 1'!L98:O103,'YEAR 2'!L98:O103,'YEAR 3'!L98:O103,'YEAR 4'!L98:O103,'YEAR 5'!L98:O103)</f>
        <v>0</v>
      </c>
      <c r="U101" s="113"/>
      <c r="V101" s="113"/>
    </row>
    <row r="102" spans="1:22" x14ac:dyDescent="0.25">
      <c r="A102" s="204"/>
      <c r="B102" s="204"/>
      <c r="C102" s="204"/>
      <c r="D102" s="204"/>
      <c r="E102" s="204"/>
      <c r="F102" s="204"/>
      <c r="G102" s="204"/>
      <c r="H102" s="204"/>
      <c r="I102" s="178"/>
      <c r="J102" s="178"/>
      <c r="K102" s="178"/>
      <c r="P102" s="163" t="s">
        <v>151</v>
      </c>
      <c r="Q102" s="167">
        <f>SUM('YEAR 1'!R98,'YEAR 2'!R98,'YEAR 3'!R98,'YEAR 4'!R98,'YEAR 5'!R98)</f>
        <v>0</v>
      </c>
      <c r="R102" s="161"/>
      <c r="S102" s="41"/>
      <c r="T102" s="113"/>
      <c r="U102" s="113"/>
      <c r="V102" s="113"/>
    </row>
    <row r="103" spans="1:22" x14ac:dyDescent="0.25">
      <c r="A103" s="204"/>
      <c r="B103" s="204"/>
      <c r="C103" s="204"/>
      <c r="D103" s="204"/>
      <c r="E103" s="204"/>
      <c r="F103" s="204"/>
      <c r="G103" s="204"/>
      <c r="H103" s="204"/>
      <c r="I103" s="178"/>
      <c r="J103" s="178"/>
      <c r="K103" s="178"/>
      <c r="P103" s="163" t="s">
        <v>152</v>
      </c>
      <c r="Q103" s="167">
        <f>SUM('YEAR 1'!R99,'YEAR 2'!R99,'YEAR 3'!R99,'YEAR 4'!R99,'YEAR 5'!R99)</f>
        <v>0</v>
      </c>
      <c r="R103" s="161"/>
      <c r="S103" s="41"/>
      <c r="T103" s="113"/>
      <c r="U103" s="113"/>
      <c r="V103" s="113"/>
    </row>
    <row r="104" spans="1:22" x14ac:dyDescent="0.25">
      <c r="A104" s="204"/>
      <c r="B104" s="204"/>
      <c r="C104" s="204"/>
      <c r="D104" s="204"/>
      <c r="E104" s="204"/>
      <c r="F104" s="204"/>
      <c r="G104" s="204"/>
      <c r="H104" s="204"/>
      <c r="I104" s="178"/>
      <c r="J104" s="178"/>
      <c r="K104" s="178"/>
      <c r="P104" s="163" t="s">
        <v>153</v>
      </c>
      <c r="Q104" s="167">
        <f>SUM('YEAR 1'!R100,'YEAR 2'!R100,'YEAR 3'!R100,'YEAR 4'!R100,'YEAR 5'!R100)</f>
        <v>0</v>
      </c>
      <c r="R104" s="161"/>
      <c r="S104" s="41"/>
      <c r="T104" s="113"/>
      <c r="U104" s="113"/>
      <c r="V104" s="113"/>
    </row>
    <row r="105" spans="1:22" x14ac:dyDescent="0.25">
      <c r="I105" s="178"/>
      <c r="J105" s="178"/>
      <c r="K105" s="178"/>
      <c r="P105" s="647" t="s">
        <v>154</v>
      </c>
      <c r="Q105" s="648">
        <f>SUM('YEAR 1'!R101:R103,'YEAR 2'!R101:R103,'YEAR 3'!R101:R103,'YEAR 4'!R101:R103,'YEAR 5'!R101:R103)</f>
        <v>0</v>
      </c>
      <c r="R105" s="161"/>
      <c r="S105" s="41"/>
      <c r="T105" s="114"/>
      <c r="U105" s="113"/>
      <c r="V105" s="113"/>
    </row>
    <row r="106" spans="1:22" s="41" customFormat="1" x14ac:dyDescent="0.25">
      <c r="A106" s="203" t="s">
        <v>183</v>
      </c>
      <c r="B106" s="203"/>
      <c r="C106" s="203"/>
      <c r="D106" s="203"/>
      <c r="E106" s="203"/>
      <c r="F106" s="203"/>
      <c r="G106" s="203"/>
      <c r="H106" s="203"/>
      <c r="I106" s="203"/>
      <c r="J106" s="203"/>
      <c r="K106" s="203"/>
      <c r="L106" s="203"/>
      <c r="M106" s="203"/>
      <c r="N106" s="203"/>
      <c r="P106" s="653" t="s">
        <v>158</v>
      </c>
      <c r="Q106" s="655">
        <f>SUM('YEAR 1'!R102,'YEAR 2'!R102,'YEAR 3'!R102,'YEAR 4'!R102,'YEAR 5'!R102)</f>
        <v>0</v>
      </c>
      <c r="R106" s="161"/>
      <c r="T106" s="114"/>
      <c r="U106" s="113"/>
      <c r="V106" s="113"/>
    </row>
    <row r="107" spans="1:22" ht="15.75" thickBot="1" x14ac:dyDescent="0.3">
      <c r="A107" s="203"/>
      <c r="B107" s="203"/>
      <c r="C107" s="203"/>
      <c r="D107" s="203"/>
      <c r="E107" s="203"/>
      <c r="F107" s="203"/>
      <c r="G107" s="203"/>
      <c r="H107" s="203"/>
      <c r="I107" s="203"/>
      <c r="J107" s="203"/>
      <c r="K107" s="203"/>
      <c r="L107" s="203"/>
      <c r="M107" s="203"/>
      <c r="N107" s="203"/>
      <c r="P107" s="654" t="s">
        <v>157</v>
      </c>
      <c r="Q107" s="656">
        <f>SUM('YEAR 1'!R103,'YEAR 2'!R103,'YEAR 3'!R103,'YEAR 4'!R103,'YEAR 5'!R103)</f>
        <v>0</v>
      </c>
      <c r="R107" s="657">
        <f>SUM(Q106:Q107)</f>
        <v>0</v>
      </c>
      <c r="S107" s="658" t="s">
        <v>159</v>
      </c>
      <c r="T107" s="659"/>
      <c r="U107" s="649"/>
    </row>
    <row r="108" spans="1:22" ht="16.5" customHeight="1" x14ac:dyDescent="0.25">
      <c r="I108" s="178"/>
      <c r="J108" s="178"/>
      <c r="K108" s="178"/>
      <c r="P108" s="130"/>
      <c r="Q108" s="131" t="s">
        <v>19</v>
      </c>
      <c r="R108" s="131" t="s">
        <v>20</v>
      </c>
      <c r="S108" s="131" t="s">
        <v>21</v>
      </c>
      <c r="T108" s="131" t="s">
        <v>22</v>
      </c>
      <c r="U108" s="131" t="s">
        <v>23</v>
      </c>
    </row>
    <row r="109" spans="1:22" x14ac:dyDescent="0.25">
      <c r="A109" s="203" t="s">
        <v>218</v>
      </c>
      <c r="B109" s="203"/>
      <c r="C109" s="203"/>
      <c r="D109" s="203"/>
      <c r="E109" s="203"/>
      <c r="F109" s="203"/>
      <c r="G109" s="203"/>
      <c r="H109" s="203"/>
      <c r="P109" s="132" t="s">
        <v>108</v>
      </c>
      <c r="Q109" s="136">
        <f>SUM('YEAR 1'!U106)</f>
        <v>0</v>
      </c>
      <c r="R109" s="136">
        <f>SUM('YEAR 2'!U106)</f>
        <v>0</v>
      </c>
      <c r="S109" s="136">
        <f>SUM('YEAR 3'!U106)</f>
        <v>0</v>
      </c>
      <c r="T109" s="136">
        <f>SUM('YEAR 4'!U106)</f>
        <v>0</v>
      </c>
      <c r="U109" s="136">
        <f>SUM('YEAR 5'!U106)</f>
        <v>0</v>
      </c>
    </row>
    <row r="110" spans="1:22" x14ac:dyDescent="0.25">
      <c r="A110" s="203"/>
      <c r="B110" s="203"/>
      <c r="C110" s="203"/>
      <c r="D110" s="203"/>
      <c r="E110" s="203"/>
      <c r="F110" s="203"/>
      <c r="G110" s="203"/>
      <c r="H110" s="203"/>
      <c r="P110" s="130"/>
      <c r="Q110" s="136">
        <f>SUM('YEAR 1'!U107)</f>
        <v>0</v>
      </c>
      <c r="R110" s="136">
        <f>SUM('YEAR 2'!U107)</f>
        <v>0</v>
      </c>
      <c r="S110" s="136">
        <f>SUM('YEAR 3'!U107)</f>
        <v>0</v>
      </c>
      <c r="T110" s="136">
        <f>SUM('YEAR 4'!U107)</f>
        <v>0</v>
      </c>
      <c r="U110" s="136">
        <f>SUM('YEAR 5'!U107)</f>
        <v>0</v>
      </c>
    </row>
    <row r="111" spans="1:22" x14ac:dyDescent="0.25">
      <c r="A111" s="203"/>
      <c r="B111" s="203"/>
      <c r="C111" s="203"/>
      <c r="D111" s="203"/>
      <c r="E111" s="203"/>
      <c r="F111" s="203"/>
      <c r="G111" s="203"/>
      <c r="H111" s="203"/>
      <c r="P111" s="130"/>
      <c r="Q111" s="136">
        <f>SUM('YEAR 1'!U108)</f>
        <v>0</v>
      </c>
      <c r="R111" s="136">
        <f>SUM('YEAR 2'!U108)</f>
        <v>0</v>
      </c>
      <c r="S111" s="136">
        <f>SUM('YEAR 3'!U108)</f>
        <v>0</v>
      </c>
      <c r="T111" s="136">
        <f>SUM('YEAR 4'!U108)</f>
        <v>0</v>
      </c>
      <c r="U111" s="136">
        <f>SUM('YEAR 5'!U108)</f>
        <v>0</v>
      </c>
      <c r="V111" s="113"/>
    </row>
    <row r="112" spans="1:22" x14ac:dyDescent="0.25">
      <c r="A112" s="203"/>
      <c r="B112" s="203"/>
      <c r="C112" s="203"/>
      <c r="D112" s="203"/>
      <c r="E112" s="203"/>
      <c r="F112" s="203"/>
      <c r="G112" s="203"/>
      <c r="H112" s="203"/>
      <c r="P112" s="130"/>
      <c r="Q112" s="136">
        <f>SUM('YEAR 1'!U109)</f>
        <v>0</v>
      </c>
      <c r="R112" s="136">
        <f>SUM('YEAR 2'!U109)</f>
        <v>0</v>
      </c>
      <c r="S112" s="136">
        <f>SUM('YEAR 3'!U109)</f>
        <v>0</v>
      </c>
      <c r="T112" s="136">
        <f>SUM('YEAR 4'!U109)</f>
        <v>0</v>
      </c>
      <c r="U112" s="136">
        <f>SUM('YEAR 5'!U109)</f>
        <v>0</v>
      </c>
      <c r="V112" s="137" t="s">
        <v>9</v>
      </c>
    </row>
    <row r="113" spans="1:22" x14ac:dyDescent="0.25">
      <c r="A113" s="203"/>
      <c r="B113" s="203"/>
      <c r="C113" s="203"/>
      <c r="D113" s="203"/>
      <c r="E113" s="203"/>
      <c r="F113" s="203"/>
      <c r="G113" s="203"/>
      <c r="H113" s="203"/>
      <c r="P113" s="650"/>
      <c r="Q113" s="651">
        <f t="shared" ref="Q113:U113" si="24">SUM(Q109:Q112)</f>
        <v>0</v>
      </c>
      <c r="R113" s="651">
        <f t="shared" si="24"/>
        <v>0</v>
      </c>
      <c r="S113" s="651">
        <f t="shared" si="24"/>
        <v>0</v>
      </c>
      <c r="T113" s="651">
        <f t="shared" si="24"/>
        <v>0</v>
      </c>
      <c r="U113" s="651">
        <f t="shared" si="24"/>
        <v>0</v>
      </c>
      <c r="V113" s="652">
        <f>SUM(Q113:U113)</f>
        <v>0</v>
      </c>
    </row>
    <row r="114" spans="1:22" ht="10.5" customHeight="1" x14ac:dyDescent="0.25"/>
    <row r="115" spans="1:22" ht="78" customHeight="1" x14ac:dyDescent="0.25">
      <c r="A115" s="203" t="s">
        <v>182</v>
      </c>
      <c r="B115" s="203"/>
      <c r="C115" s="203"/>
      <c r="D115" s="203"/>
      <c r="E115" s="203"/>
      <c r="F115" s="203"/>
      <c r="G115" s="203"/>
      <c r="H115" s="203"/>
    </row>
    <row r="116" spans="1:22" s="41" customFormat="1" ht="9" customHeight="1" x14ac:dyDescent="0.25"/>
    <row r="117" spans="1:22" x14ac:dyDescent="0.25">
      <c r="A117" s="129" t="s">
        <v>213</v>
      </c>
      <c r="J117" s="129" t="s">
        <v>215</v>
      </c>
      <c r="P117" s="667" t="s">
        <v>216</v>
      </c>
      <c r="Q117" s="667"/>
      <c r="R117" s="667"/>
      <c r="S117" s="667"/>
    </row>
    <row r="118" spans="1:22" ht="110.25" customHeight="1" x14ac:dyDescent="0.25">
      <c r="A118" s="203" t="s">
        <v>212</v>
      </c>
      <c r="B118" s="203"/>
      <c r="C118" s="203"/>
      <c r="D118" s="203"/>
      <c r="E118" s="203"/>
      <c r="F118" s="203"/>
      <c r="G118" s="203"/>
      <c r="H118" s="203"/>
      <c r="J118" s="203" t="s">
        <v>214</v>
      </c>
      <c r="K118" s="203"/>
      <c r="L118" s="203"/>
      <c r="M118" s="203"/>
      <c r="N118" s="203"/>
      <c r="O118" s="203"/>
      <c r="P118" s="200" t="s">
        <v>211</v>
      </c>
      <c r="Q118" s="203" t="s">
        <v>217</v>
      </c>
      <c r="R118" s="203"/>
      <c r="S118" s="203"/>
    </row>
    <row r="119" spans="1:22" ht="9" customHeight="1" x14ac:dyDescent="0.25"/>
    <row r="120" spans="1:22" ht="66" customHeight="1" x14ac:dyDescent="0.25">
      <c r="A120" s="203" t="s">
        <v>219</v>
      </c>
      <c r="B120" s="203"/>
      <c r="C120" s="203"/>
      <c r="D120" s="203"/>
      <c r="E120" s="203"/>
      <c r="F120" s="203"/>
      <c r="G120" s="203"/>
      <c r="H120" s="203"/>
      <c r="Q120" s="41"/>
    </row>
    <row r="121" spans="1:22" ht="10.5" customHeight="1" x14ac:dyDescent="0.25"/>
    <row r="122" spans="1:22" x14ac:dyDescent="0.25">
      <c r="A122" s="662" t="s">
        <v>200</v>
      </c>
      <c r="B122" s="662"/>
      <c r="C122" s="662"/>
      <c r="D122" s="662"/>
      <c r="E122" s="662"/>
      <c r="F122" s="662"/>
      <c r="G122" s="662"/>
      <c r="H122" s="662"/>
      <c r="I122" s="660"/>
      <c r="J122" s="662" t="s">
        <v>201</v>
      </c>
      <c r="K122" s="662"/>
      <c r="L122" s="662"/>
      <c r="M122" s="662"/>
      <c r="N122" s="662"/>
      <c r="O122" s="662"/>
      <c r="P122" s="662"/>
      <c r="Q122" s="41"/>
    </row>
    <row r="123" spans="1:22" ht="15" hidden="1" customHeight="1" x14ac:dyDescent="0.25">
      <c r="A123" s="663"/>
      <c r="B123" s="660"/>
      <c r="C123" s="660"/>
      <c r="D123" s="660"/>
      <c r="E123" s="660"/>
      <c r="F123" s="660"/>
      <c r="G123" s="660"/>
      <c r="H123" s="660"/>
      <c r="I123" s="660"/>
      <c r="J123" s="662"/>
      <c r="K123" s="662"/>
      <c r="L123" s="662"/>
      <c r="M123" s="662"/>
      <c r="N123" s="662"/>
      <c r="O123" s="662"/>
      <c r="P123" s="662"/>
      <c r="Q123" s="41"/>
    </row>
    <row r="124" spans="1:22" x14ac:dyDescent="0.25">
      <c r="A124" s="662" t="s">
        <v>202</v>
      </c>
      <c r="B124" s="662"/>
      <c r="C124" s="662"/>
      <c r="D124" s="662"/>
      <c r="E124" s="662"/>
      <c r="F124" s="662"/>
      <c r="G124" s="662"/>
      <c r="H124" s="662"/>
      <c r="I124" s="660"/>
      <c r="J124" s="662" t="s">
        <v>203</v>
      </c>
      <c r="K124" s="662"/>
      <c r="L124" s="662"/>
      <c r="M124" s="662"/>
      <c r="N124" s="662"/>
      <c r="O124" s="662"/>
      <c r="P124" s="662"/>
      <c r="Q124" s="41"/>
    </row>
    <row r="125" spans="1:22" x14ac:dyDescent="0.25">
      <c r="A125" s="662" t="s">
        <v>204</v>
      </c>
      <c r="B125" s="662"/>
      <c r="C125" s="662"/>
      <c r="D125" s="662"/>
      <c r="E125" s="662"/>
      <c r="F125" s="662"/>
      <c r="G125" s="662"/>
      <c r="H125" s="662"/>
      <c r="I125" s="660"/>
      <c r="J125" s="664"/>
      <c r="K125" s="664"/>
      <c r="L125" s="664"/>
      <c r="M125" s="664"/>
      <c r="N125" s="664"/>
      <c r="O125" s="664"/>
      <c r="P125" s="660"/>
    </row>
    <row r="126" spans="1:22" ht="10.5" customHeight="1" x14ac:dyDescent="0.25">
      <c r="A126" s="660"/>
      <c r="B126" s="660"/>
      <c r="C126" s="660"/>
      <c r="D126" s="660"/>
      <c r="E126" s="660"/>
      <c r="F126" s="660"/>
      <c r="G126" s="660"/>
      <c r="H126" s="660"/>
      <c r="I126" s="660"/>
      <c r="J126" s="664"/>
      <c r="K126" s="664"/>
      <c r="L126" s="664"/>
      <c r="M126" s="664"/>
      <c r="N126" s="664"/>
      <c r="O126" s="664"/>
      <c r="P126" s="660"/>
    </row>
    <row r="127" spans="1:22" x14ac:dyDescent="0.25">
      <c r="A127" s="662" t="s">
        <v>205</v>
      </c>
      <c r="B127" s="662"/>
      <c r="C127" s="662"/>
      <c r="D127" s="662"/>
      <c r="E127" s="662"/>
      <c r="F127" s="662"/>
      <c r="G127" s="662"/>
      <c r="H127" s="662"/>
      <c r="I127" s="660"/>
      <c r="J127" s="662" t="s">
        <v>206</v>
      </c>
      <c r="K127" s="662"/>
      <c r="L127" s="662"/>
      <c r="M127" s="662"/>
      <c r="N127" s="662"/>
      <c r="O127" s="662"/>
      <c r="P127" s="662"/>
    </row>
    <row r="128" spans="1:22" ht="15" customHeight="1" x14ac:dyDescent="0.25">
      <c r="A128" s="662" t="s">
        <v>207</v>
      </c>
      <c r="B128" s="662"/>
      <c r="C128" s="662"/>
      <c r="D128" s="662"/>
      <c r="E128" s="662"/>
      <c r="F128" s="662"/>
      <c r="G128" s="662"/>
      <c r="H128" s="662"/>
      <c r="I128" s="660"/>
      <c r="J128" s="662" t="s">
        <v>208</v>
      </c>
      <c r="K128" s="662"/>
      <c r="L128" s="662"/>
      <c r="M128" s="662"/>
      <c r="N128" s="662"/>
      <c r="O128" s="662"/>
      <c r="P128" s="660"/>
    </row>
    <row r="129" spans="1:16" x14ac:dyDescent="0.25">
      <c r="A129" s="664"/>
      <c r="B129" s="664"/>
      <c r="C129" s="664"/>
      <c r="D129" s="664"/>
      <c r="E129" s="664"/>
      <c r="F129" s="664"/>
      <c r="G129" s="664"/>
      <c r="H129" s="664"/>
      <c r="I129" s="660"/>
      <c r="J129" s="662" t="s">
        <v>209</v>
      </c>
      <c r="K129" s="662"/>
      <c r="L129" s="662"/>
      <c r="M129" s="662"/>
      <c r="N129" s="662"/>
      <c r="O129" s="662"/>
      <c r="P129" s="660"/>
    </row>
    <row r="130" spans="1:16" x14ac:dyDescent="0.25">
      <c r="A130" s="665" t="s">
        <v>197</v>
      </c>
      <c r="B130" s="665"/>
      <c r="C130" s="665"/>
      <c r="D130" s="665"/>
      <c r="E130" s="665"/>
      <c r="F130" s="665"/>
      <c r="G130" s="665"/>
      <c r="H130" s="665"/>
      <c r="I130" s="660"/>
      <c r="J130" s="660"/>
      <c r="K130" s="660"/>
      <c r="L130" s="660"/>
      <c r="M130" s="660"/>
      <c r="N130" s="660"/>
      <c r="O130" s="660"/>
      <c r="P130" s="660"/>
    </row>
    <row r="131" spans="1:16" x14ac:dyDescent="0.25">
      <c r="A131" s="666" t="s">
        <v>210</v>
      </c>
      <c r="B131" s="660"/>
      <c r="C131" s="660"/>
      <c r="D131" s="660"/>
      <c r="E131" s="660"/>
      <c r="F131" s="660"/>
      <c r="G131" s="660"/>
      <c r="H131" s="660"/>
      <c r="I131" s="660"/>
      <c r="J131" s="660"/>
      <c r="K131" s="660"/>
      <c r="L131" s="660"/>
      <c r="M131" s="660"/>
      <c r="N131" s="660"/>
      <c r="O131" s="660"/>
      <c r="P131" s="660"/>
    </row>
    <row r="132" spans="1:16" s="41" customFormat="1" x14ac:dyDescent="0.25">
      <c r="A132" s="666" t="s">
        <v>198</v>
      </c>
      <c r="B132" s="660"/>
      <c r="C132" s="660"/>
      <c r="D132" s="660"/>
      <c r="E132" s="660"/>
      <c r="F132" s="660"/>
      <c r="G132" s="660"/>
      <c r="H132" s="660"/>
      <c r="I132" s="660"/>
      <c r="J132" s="660"/>
      <c r="K132" s="660"/>
      <c r="L132" s="660"/>
      <c r="M132" s="660"/>
      <c r="N132" s="660"/>
      <c r="O132" s="660"/>
      <c r="P132" s="660"/>
    </row>
    <row r="133" spans="1:16" s="41" customFormat="1" ht="10.5" customHeight="1" x14ac:dyDescent="0.25">
      <c r="A133" s="660"/>
      <c r="B133" s="660"/>
      <c r="C133" s="660"/>
      <c r="D133" s="660"/>
      <c r="E133" s="660"/>
      <c r="F133" s="660"/>
      <c r="G133" s="660"/>
      <c r="H133" s="660"/>
      <c r="I133" s="660"/>
      <c r="J133" s="660"/>
      <c r="K133" s="660"/>
      <c r="L133" s="660"/>
      <c r="M133" s="660"/>
      <c r="N133" s="660"/>
      <c r="O133" s="660"/>
      <c r="P133" s="660"/>
    </row>
    <row r="134" spans="1:16" ht="111" customHeight="1" x14ac:dyDescent="0.25">
      <c r="A134" s="661" t="s">
        <v>199</v>
      </c>
      <c r="B134" s="661"/>
      <c r="C134" s="661"/>
      <c r="D134" s="661"/>
      <c r="E134" s="661"/>
      <c r="F134" s="661"/>
      <c r="G134" s="661"/>
      <c r="H134" s="661"/>
      <c r="I134" s="660"/>
      <c r="J134" s="660"/>
      <c r="K134" s="660"/>
      <c r="L134" s="660"/>
      <c r="M134" s="660"/>
      <c r="N134" s="660"/>
      <c r="O134" s="660"/>
      <c r="P134" s="660"/>
    </row>
  </sheetData>
  <mergeCells count="201">
    <mergeCell ref="A1:D2"/>
    <mergeCell ref="L2:O2"/>
    <mergeCell ref="P2:U2"/>
    <mergeCell ref="A130:H130"/>
    <mergeCell ref="Q118:S118"/>
    <mergeCell ref="P117:S117"/>
    <mergeCell ref="A101:H104"/>
    <mergeCell ref="A109:H113"/>
    <mergeCell ref="A28:D29"/>
    <mergeCell ref="J53:K53"/>
    <mergeCell ref="A45:D45"/>
    <mergeCell ref="A31:D31"/>
    <mergeCell ref="A33:D33"/>
    <mergeCell ref="J34:K34"/>
    <mergeCell ref="J35:K35"/>
    <mergeCell ref="A35:D35"/>
    <mergeCell ref="A40:D40"/>
    <mergeCell ref="A41:D41"/>
    <mergeCell ref="A42:D42"/>
    <mergeCell ref="A44:D44"/>
    <mergeCell ref="A43:D43"/>
    <mergeCell ref="J43:K43"/>
    <mergeCell ref="J36:K36"/>
    <mergeCell ref="J40:K40"/>
    <mergeCell ref="J41:K41"/>
    <mergeCell ref="A36:D36"/>
    <mergeCell ref="A32:D32"/>
    <mergeCell ref="J32:K32"/>
    <mergeCell ref="J45:K45"/>
    <mergeCell ref="A47:D47"/>
    <mergeCell ref="A49:D49"/>
    <mergeCell ref="A46:D46"/>
    <mergeCell ref="J31:K31"/>
    <mergeCell ref="J33:K33"/>
    <mergeCell ref="E28:E29"/>
    <mergeCell ref="F28:F29"/>
    <mergeCell ref="G28:G29"/>
    <mergeCell ref="H28:H29"/>
    <mergeCell ref="J91:K91"/>
    <mergeCell ref="L91:P91"/>
    <mergeCell ref="J71:K71"/>
    <mergeCell ref="J72:K72"/>
    <mergeCell ref="J52:K52"/>
    <mergeCell ref="J54:K54"/>
    <mergeCell ref="J58:K58"/>
    <mergeCell ref="J48:K48"/>
    <mergeCell ref="I28:I29"/>
    <mergeCell ref="J83:K83"/>
    <mergeCell ref="P78:U90"/>
    <mergeCell ref="J63:K63"/>
    <mergeCell ref="J65:K65"/>
    <mergeCell ref="J67:K67"/>
    <mergeCell ref="J75:K75"/>
    <mergeCell ref="J79:K79"/>
    <mergeCell ref="J69:K69"/>
    <mergeCell ref="J68:K68"/>
    <mergeCell ref="P101:Q101"/>
    <mergeCell ref="A34:D34"/>
    <mergeCell ref="A72:D72"/>
    <mergeCell ref="A52:D52"/>
    <mergeCell ref="A53:D53"/>
    <mergeCell ref="A58:D58"/>
    <mergeCell ref="A55:D56"/>
    <mergeCell ref="E55:E56"/>
    <mergeCell ref="F55:F56"/>
    <mergeCell ref="G55:G56"/>
    <mergeCell ref="H55:H56"/>
    <mergeCell ref="I55:I56"/>
    <mergeCell ref="A60:D60"/>
    <mergeCell ref="J60:K60"/>
    <mergeCell ref="A62:D62"/>
    <mergeCell ref="J62:K62"/>
    <mergeCell ref="J61:K61"/>
    <mergeCell ref="A84:D84"/>
    <mergeCell ref="J84:K84"/>
    <mergeCell ref="J81:K81"/>
    <mergeCell ref="A78:D78"/>
    <mergeCell ref="J78:K78"/>
    <mergeCell ref="A74:D74"/>
    <mergeCell ref="J74:K74"/>
    <mergeCell ref="A64:D64"/>
    <mergeCell ref="L84:M84"/>
    <mergeCell ref="L82:M82"/>
    <mergeCell ref="L83:M83"/>
    <mergeCell ref="J73:K73"/>
    <mergeCell ref="J64:K64"/>
    <mergeCell ref="A76:D76"/>
    <mergeCell ref="J76:K76"/>
    <mergeCell ref="A66:D66"/>
    <mergeCell ref="J66:K66"/>
    <mergeCell ref="A68:D68"/>
    <mergeCell ref="J77:K77"/>
    <mergeCell ref="A26:D26"/>
    <mergeCell ref="J25:K25"/>
    <mergeCell ref="J26:K26"/>
    <mergeCell ref="A70:D70"/>
    <mergeCell ref="J70:K70"/>
    <mergeCell ref="J55:K56"/>
    <mergeCell ref="A80:D80"/>
    <mergeCell ref="J80:K80"/>
    <mergeCell ref="A82:D82"/>
    <mergeCell ref="J82:K82"/>
    <mergeCell ref="A39:D39"/>
    <mergeCell ref="J39:K39"/>
    <mergeCell ref="A37:D37"/>
    <mergeCell ref="J37:K37"/>
    <mergeCell ref="A38:D38"/>
    <mergeCell ref="J38:K38"/>
    <mergeCell ref="A50:D50"/>
    <mergeCell ref="J50:K50"/>
    <mergeCell ref="J51:K51"/>
    <mergeCell ref="J42:K42"/>
    <mergeCell ref="J44:K44"/>
    <mergeCell ref="J47:K47"/>
    <mergeCell ref="A51:D51"/>
    <mergeCell ref="J46:K46"/>
    <mergeCell ref="J27:K27"/>
    <mergeCell ref="A21:D21"/>
    <mergeCell ref="J21:K21"/>
    <mergeCell ref="J22:K22"/>
    <mergeCell ref="A30:D30"/>
    <mergeCell ref="A23:D23"/>
    <mergeCell ref="J23:K23"/>
    <mergeCell ref="A95:H99"/>
    <mergeCell ref="A8:D8"/>
    <mergeCell ref="A10:D10"/>
    <mergeCell ref="J49:K49"/>
    <mergeCell ref="A48:D48"/>
    <mergeCell ref="J28:K29"/>
    <mergeCell ref="J12:K12"/>
    <mergeCell ref="A86:D86"/>
    <mergeCell ref="J86:K86"/>
    <mergeCell ref="J93:K93"/>
    <mergeCell ref="A15:D15"/>
    <mergeCell ref="J15:K15"/>
    <mergeCell ref="A20:D20"/>
    <mergeCell ref="J20:K20"/>
    <mergeCell ref="A16:D16"/>
    <mergeCell ref="J16:K16"/>
    <mergeCell ref="A25:D25"/>
    <mergeCell ref="A19:D19"/>
    <mergeCell ref="J19:K19"/>
    <mergeCell ref="A22:D22"/>
    <mergeCell ref="A17:D17"/>
    <mergeCell ref="J24:K24"/>
    <mergeCell ref="A3:D3"/>
    <mergeCell ref="J17:K17"/>
    <mergeCell ref="A11:D11"/>
    <mergeCell ref="J11:K11"/>
    <mergeCell ref="A12:D12"/>
    <mergeCell ref="L1:O1"/>
    <mergeCell ref="A5:D5"/>
    <mergeCell ref="A6:D6"/>
    <mergeCell ref="J6:K6"/>
    <mergeCell ref="A7:D7"/>
    <mergeCell ref="J10:K10"/>
    <mergeCell ref="J13:K13"/>
    <mergeCell ref="J14:K14"/>
    <mergeCell ref="J85:K85"/>
    <mergeCell ref="L85:M85"/>
    <mergeCell ref="J1:K1"/>
    <mergeCell ref="A4:D4"/>
    <mergeCell ref="A9:D9"/>
    <mergeCell ref="A13:D13"/>
    <mergeCell ref="A14:D14"/>
    <mergeCell ref="A24:D24"/>
    <mergeCell ref="J4:K4"/>
    <mergeCell ref="J5:K5"/>
    <mergeCell ref="J7:K7"/>
    <mergeCell ref="J8:K8"/>
    <mergeCell ref="J9:K9"/>
    <mergeCell ref="A18:D18"/>
    <mergeCell ref="J18:K18"/>
    <mergeCell ref="L93:P93"/>
    <mergeCell ref="L86:M86"/>
    <mergeCell ref="J87:K87"/>
    <mergeCell ref="A88:D88"/>
    <mergeCell ref="J88:K88"/>
    <mergeCell ref="L88:M88"/>
    <mergeCell ref="J89:K89"/>
    <mergeCell ref="L89:M89"/>
    <mergeCell ref="A90:D90"/>
    <mergeCell ref="J90:K90"/>
    <mergeCell ref="L90:M90"/>
    <mergeCell ref="J92:K92"/>
    <mergeCell ref="J124:P124"/>
    <mergeCell ref="A128:H128"/>
    <mergeCell ref="A106:N107"/>
    <mergeCell ref="A134:H134"/>
    <mergeCell ref="A115:H115"/>
    <mergeCell ref="A118:H118"/>
    <mergeCell ref="J118:O118"/>
    <mergeCell ref="A120:H120"/>
    <mergeCell ref="A122:H122"/>
    <mergeCell ref="A124:H124"/>
    <mergeCell ref="A125:H125"/>
    <mergeCell ref="A127:H127"/>
    <mergeCell ref="J128:O128"/>
    <mergeCell ref="J129:O129"/>
    <mergeCell ref="J127:P127"/>
    <mergeCell ref="J122:P123"/>
  </mergeCells>
  <pageMargins left="0.7" right="0.7" top="0.75" bottom="0.75" header="0.3" footer="0.3"/>
  <pageSetup paperSize="195"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39"/>
  <sheetViews>
    <sheetView zoomScale="70" zoomScaleNormal="70" workbookViewId="0">
      <selection sqref="A1:B1"/>
    </sheetView>
  </sheetViews>
  <sheetFormatPr defaultColWidth="9.140625" defaultRowHeight="15" x14ac:dyDescent="0.25"/>
  <cols>
    <col min="1" max="1" width="20.140625" style="4" customWidth="1"/>
    <col min="2" max="2" width="12.5703125" style="4" customWidth="1"/>
    <col min="3" max="3" width="15.140625" style="6" customWidth="1"/>
    <col min="4" max="4" width="12.85546875" style="7" customWidth="1"/>
    <col min="5" max="5" width="12.85546875" style="6" customWidth="1"/>
    <col min="6" max="6" width="13.7109375" style="6" customWidth="1"/>
    <col min="7" max="7" width="12.7109375" style="6" customWidth="1"/>
    <col min="8" max="8" width="12.5703125" style="7" customWidth="1"/>
    <col min="9" max="9" width="12.7109375" style="8" customWidth="1"/>
    <col min="10" max="11" width="12.5703125" style="8" customWidth="1"/>
    <col min="12" max="12" width="13" style="7" customWidth="1"/>
    <col min="13" max="13" width="15.5703125" style="6" customWidth="1"/>
    <col min="14" max="14" width="17.5703125" style="6" customWidth="1"/>
    <col min="15" max="15" width="15.42578125" style="6" bestFit="1" customWidth="1"/>
    <col min="16" max="16" width="16" style="9" bestFit="1" customWidth="1"/>
    <col min="17" max="17" width="15.7109375" style="6" customWidth="1"/>
    <col min="18" max="18" width="22.85546875" style="6" customWidth="1"/>
    <col min="19" max="19" width="2.85546875" style="6" customWidth="1"/>
    <col min="20" max="20" width="9.140625" style="4"/>
    <col min="21" max="21" width="15.42578125" style="4" customWidth="1"/>
    <col min="22" max="22" width="56.28515625" style="4" bestFit="1" customWidth="1"/>
    <col min="23" max="16384" width="9.140625" style="4"/>
  </cols>
  <sheetData>
    <row r="1" spans="1:19" ht="24" customHeight="1" x14ac:dyDescent="0.35">
      <c r="A1" s="454" t="s">
        <v>33</v>
      </c>
      <c r="B1" s="455"/>
      <c r="C1" s="456">
        <f>SUM(R34,R37,R38,R47,R52,R57,R70,R81,R88,R114,R104,R110,R118,R122)</f>
        <v>0</v>
      </c>
      <c r="D1" s="457"/>
      <c r="E1" s="457"/>
      <c r="F1" s="458"/>
      <c r="G1" s="414" t="s">
        <v>87</v>
      </c>
      <c r="H1" s="415"/>
      <c r="I1" s="415"/>
      <c r="J1" s="415"/>
      <c r="K1" s="415"/>
      <c r="L1" s="415"/>
      <c r="M1" s="415"/>
      <c r="N1" s="415"/>
      <c r="O1" s="415"/>
      <c r="P1" s="415"/>
      <c r="Q1" s="415"/>
      <c r="R1" s="416"/>
      <c r="S1" s="4"/>
    </row>
    <row r="2" spans="1:19" ht="21" x14ac:dyDescent="0.35">
      <c r="A2" s="459" t="s">
        <v>34</v>
      </c>
      <c r="B2" s="460"/>
      <c r="C2" s="461">
        <f>SUM(R34,R37,R38,R47,R52,R70,R81,R88,R95)*CUMULATIVE!Q1</f>
        <v>0</v>
      </c>
      <c r="D2" s="462"/>
      <c r="E2" s="462"/>
      <c r="F2" s="463"/>
      <c r="G2" s="417"/>
      <c r="H2" s="417"/>
      <c r="I2" s="417"/>
      <c r="J2" s="417"/>
      <c r="K2" s="417"/>
      <c r="L2" s="417"/>
      <c r="M2" s="417"/>
      <c r="N2" s="417"/>
      <c r="O2" s="417"/>
      <c r="P2" s="417"/>
      <c r="Q2" s="417"/>
      <c r="R2" s="418"/>
      <c r="S2" s="4"/>
    </row>
    <row r="3" spans="1:19" s="5" customFormat="1" ht="21.75" thickBot="1" x14ac:dyDescent="0.4">
      <c r="A3" s="461" t="s">
        <v>35</v>
      </c>
      <c r="B3" s="463"/>
      <c r="C3" s="461">
        <f>SUM(C1:C2)</f>
        <v>0</v>
      </c>
      <c r="D3" s="462"/>
      <c r="E3" s="462"/>
      <c r="F3" s="463"/>
      <c r="G3" s="417"/>
      <c r="H3" s="417"/>
      <c r="I3" s="417"/>
      <c r="J3" s="417"/>
      <c r="K3" s="417"/>
      <c r="L3" s="417"/>
      <c r="M3" s="417"/>
      <c r="N3" s="417"/>
      <c r="O3" s="417"/>
      <c r="P3" s="417"/>
      <c r="Q3" s="417"/>
      <c r="R3" s="418"/>
    </row>
    <row r="4" spans="1:19" s="5" customFormat="1" ht="23.25" customHeight="1" x14ac:dyDescent="0.25">
      <c r="A4" s="346" t="s">
        <v>92</v>
      </c>
      <c r="B4" s="347"/>
      <c r="C4" s="347"/>
      <c r="D4" s="347"/>
      <c r="E4" s="347"/>
      <c r="F4" s="347"/>
      <c r="G4" s="347"/>
      <c r="H4" s="347"/>
      <c r="I4" s="347"/>
      <c r="J4" s="347"/>
      <c r="K4" s="347"/>
      <c r="L4" s="347"/>
      <c r="M4" s="347"/>
      <c r="N4" s="347"/>
      <c r="O4" s="347"/>
      <c r="P4" s="347"/>
      <c r="Q4" s="347"/>
      <c r="R4" s="348"/>
    </row>
    <row r="5" spans="1:19" s="5" customFormat="1" ht="21.75" customHeight="1" x14ac:dyDescent="0.25">
      <c r="A5" s="349"/>
      <c r="B5" s="350"/>
      <c r="C5" s="350"/>
      <c r="D5" s="350"/>
      <c r="E5" s="350"/>
      <c r="F5" s="350"/>
      <c r="G5" s="350"/>
      <c r="H5" s="350"/>
      <c r="I5" s="350"/>
      <c r="J5" s="350"/>
      <c r="K5" s="350"/>
      <c r="L5" s="350"/>
      <c r="M5" s="350"/>
      <c r="N5" s="350"/>
      <c r="O5" s="350"/>
      <c r="P5" s="350"/>
      <c r="Q5" s="350"/>
      <c r="R5" s="351"/>
    </row>
    <row r="6" spans="1:19" s="5" customFormat="1" ht="26.25" x14ac:dyDescent="0.4">
      <c r="A6" s="335" t="s">
        <v>89</v>
      </c>
      <c r="B6" s="336"/>
      <c r="C6" s="336"/>
      <c r="D6" s="336"/>
      <c r="E6" s="336"/>
      <c r="F6" s="336"/>
      <c r="G6" s="336"/>
      <c r="H6" s="336"/>
      <c r="I6" s="336"/>
      <c r="J6" s="336"/>
      <c r="K6" s="336"/>
      <c r="L6" s="336"/>
      <c r="M6" s="336"/>
      <c r="N6" s="336"/>
      <c r="O6" s="336"/>
      <c r="P6" s="336"/>
      <c r="Q6" s="336"/>
      <c r="R6" s="337"/>
    </row>
    <row r="7" spans="1:19" ht="21" customHeight="1" x14ac:dyDescent="0.25">
      <c r="A7" s="465" t="s">
        <v>0</v>
      </c>
      <c r="B7" s="360" t="s">
        <v>1</v>
      </c>
      <c r="C7" s="403" t="s">
        <v>3</v>
      </c>
      <c r="D7" s="470" t="s">
        <v>40</v>
      </c>
      <c r="E7" s="470"/>
      <c r="F7" s="470"/>
      <c r="G7" s="470"/>
      <c r="H7" s="470"/>
      <c r="I7" s="470"/>
      <c r="J7" s="470"/>
      <c r="K7" s="470"/>
      <c r="L7" s="470"/>
      <c r="M7" s="470"/>
      <c r="N7" s="470"/>
      <c r="O7" s="470"/>
      <c r="P7" s="470"/>
      <c r="Q7" s="470"/>
      <c r="R7" s="471"/>
      <c r="S7" s="4"/>
    </row>
    <row r="8" spans="1:19" ht="21" customHeight="1" x14ac:dyDescent="0.25">
      <c r="A8" s="465"/>
      <c r="B8" s="360"/>
      <c r="C8" s="404"/>
      <c r="D8" s="472"/>
      <c r="E8" s="472"/>
      <c r="F8" s="472"/>
      <c r="G8" s="472"/>
      <c r="H8" s="472"/>
      <c r="I8" s="472"/>
      <c r="J8" s="472"/>
      <c r="K8" s="472"/>
      <c r="L8" s="472"/>
      <c r="M8" s="472"/>
      <c r="N8" s="472"/>
      <c r="O8" s="472"/>
      <c r="P8" s="472"/>
      <c r="Q8" s="472"/>
      <c r="R8" s="473"/>
      <c r="S8" s="4"/>
    </row>
    <row r="9" spans="1:19" ht="133.5" customHeight="1" x14ac:dyDescent="0.25">
      <c r="A9" s="466"/>
      <c r="B9" s="361"/>
      <c r="C9" s="405"/>
      <c r="D9" s="474" t="s">
        <v>86</v>
      </c>
      <c r="E9" s="474"/>
      <c r="F9" s="474"/>
      <c r="G9" s="343" t="s">
        <v>77</v>
      </c>
      <c r="H9" s="344"/>
      <c r="I9" s="345"/>
      <c r="J9" s="341" t="s">
        <v>76</v>
      </c>
      <c r="K9" s="341"/>
      <c r="L9" s="342"/>
      <c r="M9" s="419" t="s">
        <v>185</v>
      </c>
      <c r="N9" s="341"/>
      <c r="O9" s="342"/>
      <c r="P9" s="475" t="s">
        <v>78</v>
      </c>
      <c r="Q9" s="476"/>
      <c r="R9" s="477"/>
      <c r="S9" s="4"/>
    </row>
    <row r="10" spans="1:19" ht="21" customHeight="1" x14ac:dyDescent="0.25">
      <c r="A10" s="22" t="s">
        <v>125</v>
      </c>
      <c r="B10" s="23"/>
      <c r="C10" s="24"/>
      <c r="D10" s="330">
        <v>0</v>
      </c>
      <c r="E10" s="330"/>
      <c r="F10" s="331"/>
      <c r="G10" s="327">
        <f>SUM(D10*12)</f>
        <v>0</v>
      </c>
      <c r="H10" s="328"/>
      <c r="I10" s="329"/>
      <c r="J10" s="332">
        <f>C10*D10</f>
        <v>0</v>
      </c>
      <c r="K10" s="332"/>
      <c r="L10" s="332"/>
      <c r="M10" s="332">
        <f>SUM(J10*'Fringe Benefits _ Change Yearly'!B5)+('Fringe Benefits _ Change Yearly'!B6*G10)</f>
        <v>0</v>
      </c>
      <c r="N10" s="332"/>
      <c r="O10" s="332"/>
      <c r="P10" s="356">
        <f>SUM(J10,M10)</f>
        <v>0</v>
      </c>
      <c r="Q10" s="357"/>
      <c r="R10" s="358"/>
      <c r="S10" s="4"/>
    </row>
    <row r="11" spans="1:19" ht="21" customHeight="1" x14ac:dyDescent="0.25">
      <c r="A11" s="22" t="s">
        <v>125</v>
      </c>
      <c r="B11" s="23"/>
      <c r="C11" s="24"/>
      <c r="D11" s="330">
        <v>0</v>
      </c>
      <c r="E11" s="330"/>
      <c r="F11" s="331"/>
      <c r="G11" s="327">
        <f>SUM(D11*12)</f>
        <v>0</v>
      </c>
      <c r="H11" s="328"/>
      <c r="I11" s="329"/>
      <c r="J11" s="332">
        <f>C11*D11</f>
        <v>0</v>
      </c>
      <c r="K11" s="332"/>
      <c r="L11" s="332"/>
      <c r="M11" s="332">
        <f>SUM(J11*'Fringe Benefits _ Change Yearly'!B5)+('Fringe Benefits _ Change Yearly'!B6*G11)</f>
        <v>0</v>
      </c>
      <c r="N11" s="332"/>
      <c r="O11" s="332"/>
      <c r="P11" s="356">
        <f>SUM(J11,M11)</f>
        <v>0</v>
      </c>
      <c r="Q11" s="357"/>
      <c r="R11" s="358"/>
      <c r="S11" s="4"/>
    </row>
    <row r="12" spans="1:19" ht="21" customHeight="1" x14ac:dyDescent="0.25">
      <c r="A12" s="22" t="s">
        <v>125</v>
      </c>
      <c r="B12" s="25"/>
      <c r="C12" s="26"/>
      <c r="D12" s="331">
        <v>0</v>
      </c>
      <c r="E12" s="330"/>
      <c r="F12" s="331"/>
      <c r="G12" s="327">
        <f t="shared" ref="G12:G14" si="0">SUM(D12*12)</f>
        <v>0</v>
      </c>
      <c r="H12" s="328"/>
      <c r="I12" s="329"/>
      <c r="J12" s="332">
        <f t="shared" ref="J12:J14" si="1">C12*D12</f>
        <v>0</v>
      </c>
      <c r="K12" s="332"/>
      <c r="L12" s="332"/>
      <c r="M12" s="332">
        <f>SUM(J12*'Fringe Benefits _ Change Yearly'!B5)+('Fringe Benefits _ Change Yearly'!B6*G12)</f>
        <v>0</v>
      </c>
      <c r="N12" s="332"/>
      <c r="O12" s="332"/>
      <c r="P12" s="356">
        <f>SUM(J12,M12)</f>
        <v>0</v>
      </c>
      <c r="Q12" s="357"/>
      <c r="R12" s="358"/>
      <c r="S12" s="4"/>
    </row>
    <row r="13" spans="1:19" ht="21" customHeight="1" x14ac:dyDescent="0.25">
      <c r="A13" s="22" t="s">
        <v>125</v>
      </c>
      <c r="B13" s="25"/>
      <c r="C13" s="26"/>
      <c r="D13" s="330">
        <v>0</v>
      </c>
      <c r="E13" s="330"/>
      <c r="F13" s="331"/>
      <c r="G13" s="327">
        <f t="shared" si="0"/>
        <v>0</v>
      </c>
      <c r="H13" s="328"/>
      <c r="I13" s="329"/>
      <c r="J13" s="332">
        <f t="shared" si="1"/>
        <v>0</v>
      </c>
      <c r="K13" s="332"/>
      <c r="L13" s="332"/>
      <c r="M13" s="332">
        <f>SUM(J13*'Fringe Benefits _ Change Yearly'!B5)+('Fringe Benefits _ Change Yearly'!B6*G13)</f>
        <v>0</v>
      </c>
      <c r="N13" s="332"/>
      <c r="O13" s="332"/>
      <c r="P13" s="356">
        <f>SUM(J13,M13)</f>
        <v>0</v>
      </c>
      <c r="Q13" s="357"/>
      <c r="R13" s="358"/>
      <c r="S13" s="4"/>
    </row>
    <row r="14" spans="1:19" ht="21" customHeight="1" x14ac:dyDescent="0.25">
      <c r="A14" s="22" t="s">
        <v>125</v>
      </c>
      <c r="B14" s="25"/>
      <c r="C14" s="26"/>
      <c r="D14" s="331">
        <v>0</v>
      </c>
      <c r="E14" s="330"/>
      <c r="F14" s="331"/>
      <c r="G14" s="327">
        <f t="shared" si="0"/>
        <v>0</v>
      </c>
      <c r="H14" s="328"/>
      <c r="I14" s="329"/>
      <c r="J14" s="332">
        <f t="shared" si="1"/>
        <v>0</v>
      </c>
      <c r="K14" s="332"/>
      <c r="L14" s="332"/>
      <c r="M14" s="332">
        <f>SUM(J14*'Fringe Benefits _ Change Yearly'!B5)+('Fringe Benefits _ Change Yearly'!B6*G14)</f>
        <v>0</v>
      </c>
      <c r="N14" s="332"/>
      <c r="O14" s="332"/>
      <c r="P14" s="356">
        <f>SUM(J14,M14)</f>
        <v>0</v>
      </c>
      <c r="Q14" s="357"/>
      <c r="R14" s="358"/>
      <c r="S14" s="4"/>
    </row>
    <row r="15" spans="1:19" ht="21.75" customHeight="1" x14ac:dyDescent="0.25">
      <c r="A15" s="467" t="s">
        <v>41</v>
      </c>
      <c r="B15" s="468"/>
      <c r="C15" s="468"/>
      <c r="D15" s="468"/>
      <c r="E15" s="468"/>
      <c r="F15" s="468"/>
      <c r="G15" s="468"/>
      <c r="H15" s="468"/>
      <c r="I15" s="469"/>
      <c r="J15" s="333">
        <f>SUM(J10:L14)</f>
        <v>0</v>
      </c>
      <c r="K15" s="333"/>
      <c r="L15" s="333"/>
      <c r="M15" s="333">
        <f>SUM(M10:O14)</f>
        <v>0</v>
      </c>
      <c r="N15" s="333"/>
      <c r="O15" s="334"/>
      <c r="P15" s="338">
        <f>SUM(P10:R14)</f>
        <v>0</v>
      </c>
      <c r="Q15" s="339"/>
      <c r="R15" s="340"/>
      <c r="S15" s="4"/>
    </row>
    <row r="16" spans="1:19" ht="27.75" customHeight="1" x14ac:dyDescent="0.4">
      <c r="A16" s="335" t="s">
        <v>90</v>
      </c>
      <c r="B16" s="336"/>
      <c r="C16" s="336"/>
      <c r="D16" s="336"/>
      <c r="E16" s="336"/>
      <c r="F16" s="336"/>
      <c r="G16" s="336"/>
      <c r="H16" s="336"/>
      <c r="I16" s="336"/>
      <c r="J16" s="336"/>
      <c r="K16" s="336"/>
      <c r="L16" s="336"/>
      <c r="M16" s="336"/>
      <c r="N16" s="336"/>
      <c r="O16" s="336"/>
      <c r="P16" s="336"/>
      <c r="Q16" s="336"/>
      <c r="R16" s="337"/>
      <c r="S16" s="10"/>
    </row>
    <row r="17" spans="1:21" ht="21" customHeight="1" x14ac:dyDescent="0.25">
      <c r="A17" s="359" t="s">
        <v>0</v>
      </c>
      <c r="B17" s="359" t="s">
        <v>1</v>
      </c>
      <c r="C17" s="403" t="s">
        <v>3</v>
      </c>
      <c r="D17" s="324" t="s">
        <v>17</v>
      </c>
      <c r="E17" s="324"/>
      <c r="F17" s="324"/>
      <c r="G17" s="324"/>
      <c r="H17" s="324"/>
      <c r="I17" s="324"/>
      <c r="J17" s="324"/>
      <c r="K17" s="325"/>
      <c r="L17" s="326" t="s">
        <v>36</v>
      </c>
      <c r="M17" s="324"/>
      <c r="N17" s="324"/>
      <c r="O17" s="324"/>
      <c r="P17" s="410" t="s">
        <v>4</v>
      </c>
      <c r="Q17" s="478" t="s">
        <v>5</v>
      </c>
      <c r="R17" s="372" t="s">
        <v>79</v>
      </c>
      <c r="S17" s="10"/>
    </row>
    <row r="18" spans="1:21" ht="21" customHeight="1" thickBot="1" x14ac:dyDescent="0.3">
      <c r="A18" s="360"/>
      <c r="B18" s="360"/>
      <c r="C18" s="404"/>
      <c r="D18" s="464" t="s">
        <v>15</v>
      </c>
      <c r="E18" s="464"/>
      <c r="F18" s="464"/>
      <c r="G18" s="412"/>
      <c r="H18" s="464" t="s">
        <v>14</v>
      </c>
      <c r="I18" s="464"/>
      <c r="J18" s="464"/>
      <c r="K18" s="464"/>
      <c r="L18" s="408" t="s">
        <v>16</v>
      </c>
      <c r="M18" s="409"/>
      <c r="N18" s="409"/>
      <c r="O18" s="409"/>
      <c r="P18" s="411"/>
      <c r="Q18" s="479"/>
      <c r="R18" s="373"/>
      <c r="S18" s="10"/>
    </row>
    <row r="19" spans="1:21" ht="21" customHeight="1" x14ac:dyDescent="0.25">
      <c r="A19" s="360"/>
      <c r="B19" s="360"/>
      <c r="C19" s="404"/>
      <c r="D19" s="375" t="s">
        <v>2</v>
      </c>
      <c r="E19" s="362" t="s">
        <v>39</v>
      </c>
      <c r="F19" s="364" t="s">
        <v>4</v>
      </c>
      <c r="G19" s="366" t="s">
        <v>5</v>
      </c>
      <c r="H19" s="368" t="s">
        <v>2</v>
      </c>
      <c r="I19" s="362" t="s">
        <v>73</v>
      </c>
      <c r="J19" s="322" t="s">
        <v>4</v>
      </c>
      <c r="K19" s="352" t="s">
        <v>5</v>
      </c>
      <c r="L19" s="354" t="s">
        <v>2</v>
      </c>
      <c r="M19" s="500" t="s">
        <v>74</v>
      </c>
      <c r="N19" s="322" t="s">
        <v>4</v>
      </c>
      <c r="O19" s="366" t="s">
        <v>5</v>
      </c>
      <c r="P19" s="412"/>
      <c r="Q19" s="479"/>
      <c r="R19" s="373"/>
      <c r="S19" s="10"/>
    </row>
    <row r="20" spans="1:21" ht="21" customHeight="1" x14ac:dyDescent="0.25">
      <c r="A20" s="361"/>
      <c r="B20" s="361"/>
      <c r="C20" s="405"/>
      <c r="D20" s="376"/>
      <c r="E20" s="363"/>
      <c r="F20" s="365"/>
      <c r="G20" s="367"/>
      <c r="H20" s="369"/>
      <c r="I20" s="363"/>
      <c r="J20" s="323"/>
      <c r="K20" s="353"/>
      <c r="L20" s="355"/>
      <c r="M20" s="501"/>
      <c r="N20" s="323"/>
      <c r="O20" s="367"/>
      <c r="P20" s="413"/>
      <c r="Q20" s="480"/>
      <c r="R20" s="374"/>
      <c r="S20" s="10"/>
    </row>
    <row r="21" spans="1:21" ht="21" customHeight="1" x14ac:dyDescent="0.25">
      <c r="A21" s="23" t="s">
        <v>126</v>
      </c>
      <c r="B21" s="23"/>
      <c r="C21" s="125">
        <v>0</v>
      </c>
      <c r="D21" s="121">
        <v>0</v>
      </c>
      <c r="E21" s="28">
        <f>(D21/2)*9</f>
        <v>0</v>
      </c>
      <c r="F21" s="29">
        <f>SUM(C21/2)*D21</f>
        <v>0</v>
      </c>
      <c r="G21" s="68">
        <f>SUM(F21*'Fringe Benefits _ Change Yearly'!B5)+('Fringe Benefits _ Change Yearly'!B6*E21)</f>
        <v>0</v>
      </c>
      <c r="H21" s="72">
        <v>0</v>
      </c>
      <c r="I21" s="30">
        <f>(H21/2)*9</f>
        <v>0</v>
      </c>
      <c r="J21" s="29">
        <f>SUM(C21/2)*H21</f>
        <v>0</v>
      </c>
      <c r="K21" s="73">
        <f>SUM(J21*'Fringe Benefits _ Change Yearly'!B5)+('Fringe Benefits _ Change Yearly'!B6*I21)</f>
        <v>0</v>
      </c>
      <c r="L21" s="106"/>
      <c r="M21" s="77">
        <f>L21*3</f>
        <v>0</v>
      </c>
      <c r="N21" s="29">
        <f>(C21*0.3333)*L21</f>
        <v>0</v>
      </c>
      <c r="O21" s="76">
        <f>SUM(N21*'Fringe Benefits _ Change Yearly'!B5)+('Fringe Benefits _ Change Yearly'!B6*M21)</f>
        <v>0</v>
      </c>
      <c r="P21" s="75">
        <f>SUM(F21,J21,N21)</f>
        <v>0</v>
      </c>
      <c r="Q21" s="29">
        <f>SUM(G21,K21,O21)</f>
        <v>0</v>
      </c>
      <c r="R21" s="55">
        <f>SUM(P21,Q21)</f>
        <v>0</v>
      </c>
      <c r="S21" s="10"/>
    </row>
    <row r="22" spans="1:21" ht="21" customHeight="1" x14ac:dyDescent="0.25">
      <c r="A22" s="23" t="s">
        <v>126</v>
      </c>
      <c r="B22" s="23"/>
      <c r="C22" s="125">
        <v>0</v>
      </c>
      <c r="D22" s="121">
        <v>0</v>
      </c>
      <c r="E22" s="28">
        <f t="shared" ref="E22:E24" si="2">(D22/2)*9</f>
        <v>0</v>
      </c>
      <c r="F22" s="29">
        <f t="shared" ref="F22:F24" si="3">SUM(C22/2)*D22</f>
        <v>0</v>
      </c>
      <c r="G22" s="68">
        <f>SUM(F22*'Fringe Benefits _ Change Yearly'!B5)+('Fringe Benefits _ Change Yearly'!B6*E22)</f>
        <v>0</v>
      </c>
      <c r="H22" s="72">
        <v>0</v>
      </c>
      <c r="I22" s="30">
        <f t="shared" ref="I22:I24" si="4">(H22/2)*9</f>
        <v>0</v>
      </c>
      <c r="J22" s="29">
        <f t="shared" ref="J22:J24" si="5">SUM(C22/2)*H22</f>
        <v>0</v>
      </c>
      <c r="K22" s="73">
        <f>SUM(J22*'Fringe Benefits _ Change Yearly'!B5)+('Fringe Benefits _ Change Yearly'!B6*I22)</f>
        <v>0</v>
      </c>
      <c r="L22" s="106"/>
      <c r="M22" s="77">
        <f t="shared" ref="M22:M24" si="6">L22*3</f>
        <v>0</v>
      </c>
      <c r="N22" s="29">
        <f t="shared" ref="N22:N24" si="7">(C22*0.3333)*L22</f>
        <v>0</v>
      </c>
      <c r="O22" s="76">
        <f>SUM(N22*'Fringe Benefits _ Change Yearly'!B5)+('Fringe Benefits _ Change Yearly'!B6*M22)</f>
        <v>0</v>
      </c>
      <c r="P22" s="75">
        <f t="shared" ref="P22:P24" si="8">SUM(F22,J22,N22)</f>
        <v>0</v>
      </c>
      <c r="Q22" s="29">
        <f t="shared" ref="Q22:Q24" si="9">SUM(G22,K22,O22)</f>
        <v>0</v>
      </c>
      <c r="R22" s="55">
        <f t="shared" ref="R22:R24" si="10">SUM(P22,Q22)</f>
        <v>0</v>
      </c>
      <c r="S22" s="10"/>
    </row>
    <row r="23" spans="1:21" ht="21" customHeight="1" x14ac:dyDescent="0.25">
      <c r="A23" s="23" t="s">
        <v>126</v>
      </c>
      <c r="B23" s="23"/>
      <c r="C23" s="125">
        <v>0</v>
      </c>
      <c r="D23" s="121">
        <v>0</v>
      </c>
      <c r="E23" s="28">
        <f t="shared" si="2"/>
        <v>0</v>
      </c>
      <c r="F23" s="29">
        <f t="shared" si="3"/>
        <v>0</v>
      </c>
      <c r="G23" s="68">
        <f>SUM(F23*'Fringe Benefits _ Change Yearly'!B5)+('Fringe Benefits _ Change Yearly'!B6*E23)</f>
        <v>0</v>
      </c>
      <c r="H23" s="72">
        <v>0</v>
      </c>
      <c r="I23" s="30">
        <f t="shared" si="4"/>
        <v>0</v>
      </c>
      <c r="J23" s="29">
        <f t="shared" si="5"/>
        <v>0</v>
      </c>
      <c r="K23" s="73">
        <f>SUM(J23*'Fringe Benefits _ Change Yearly'!B5)+('Fringe Benefits _ Change Yearly'!B6*I23)</f>
        <v>0</v>
      </c>
      <c r="L23" s="106"/>
      <c r="M23" s="77">
        <f t="shared" si="6"/>
        <v>0</v>
      </c>
      <c r="N23" s="29">
        <f t="shared" si="7"/>
        <v>0</v>
      </c>
      <c r="O23" s="76">
        <f>SUM(N23*'Fringe Benefits _ Change Yearly'!B5)+('Fringe Benefits _ Change Yearly'!B6*M23)</f>
        <v>0</v>
      </c>
      <c r="P23" s="75">
        <f t="shared" si="8"/>
        <v>0</v>
      </c>
      <c r="Q23" s="29">
        <f>SUM(G23,K23,O23)</f>
        <v>0</v>
      </c>
      <c r="R23" s="55">
        <f t="shared" si="10"/>
        <v>0</v>
      </c>
      <c r="S23" s="10"/>
    </row>
    <row r="24" spans="1:21" ht="21" customHeight="1" x14ac:dyDescent="0.25">
      <c r="A24" s="23" t="s">
        <v>126</v>
      </c>
      <c r="B24" s="23"/>
      <c r="C24" s="125">
        <v>0</v>
      </c>
      <c r="D24" s="121">
        <v>0</v>
      </c>
      <c r="E24" s="28">
        <f t="shared" si="2"/>
        <v>0</v>
      </c>
      <c r="F24" s="29">
        <f t="shared" si="3"/>
        <v>0</v>
      </c>
      <c r="G24" s="68">
        <f>SUM(F24*'Fringe Benefits _ Change Yearly'!B5)+('Fringe Benefits _ Change Yearly'!B6*E24)</f>
        <v>0</v>
      </c>
      <c r="H24" s="72">
        <v>0</v>
      </c>
      <c r="I24" s="30">
        <f t="shared" si="4"/>
        <v>0</v>
      </c>
      <c r="J24" s="29">
        <f t="shared" si="5"/>
        <v>0</v>
      </c>
      <c r="K24" s="73">
        <f>SUM(J24*'Fringe Benefits _ Change Yearly'!B5)+('Fringe Benefits _ Change Yearly'!B6*I24)</f>
        <v>0</v>
      </c>
      <c r="L24" s="106"/>
      <c r="M24" s="77">
        <f t="shared" si="6"/>
        <v>0</v>
      </c>
      <c r="N24" s="29">
        <f t="shared" si="7"/>
        <v>0</v>
      </c>
      <c r="O24" s="76">
        <f>SUM(N24*'Fringe Benefits _ Change Yearly'!B5)+('Fringe Benefits _ Change Yearly'!B6*M24)</f>
        <v>0</v>
      </c>
      <c r="P24" s="75">
        <f t="shared" si="8"/>
        <v>0</v>
      </c>
      <c r="Q24" s="29">
        <f t="shared" si="9"/>
        <v>0</v>
      </c>
      <c r="R24" s="55">
        <f t="shared" si="10"/>
        <v>0</v>
      </c>
      <c r="S24" s="10"/>
    </row>
    <row r="25" spans="1:21" ht="21" customHeight="1" x14ac:dyDescent="0.25">
      <c r="A25" s="23" t="s">
        <v>126</v>
      </c>
      <c r="B25" s="25"/>
      <c r="C25" s="125">
        <v>0</v>
      </c>
      <c r="D25" s="121">
        <v>0</v>
      </c>
      <c r="E25" s="28">
        <f t="shared" ref="E25:E27" si="11">(D25/2)*9</f>
        <v>0</v>
      </c>
      <c r="F25" s="29">
        <f t="shared" ref="F25:F27" si="12">SUM(C25/2)*D25</f>
        <v>0</v>
      </c>
      <c r="G25" s="68">
        <f>SUM(F25*'Fringe Benefits _ Change Yearly'!B5)+('Fringe Benefits _ Change Yearly'!B6*E25)</f>
        <v>0</v>
      </c>
      <c r="H25" s="72">
        <v>0</v>
      </c>
      <c r="I25" s="30">
        <f t="shared" ref="I25:I27" si="13">(H25/2)*9</f>
        <v>0</v>
      </c>
      <c r="J25" s="29">
        <f t="shared" ref="J25:J27" si="14">SUM(C25/2)*H25</f>
        <v>0</v>
      </c>
      <c r="K25" s="73">
        <f>SUM(J25*'Fringe Benefits _ Change Yearly'!B5)+('Fringe Benefits _ Change Yearly'!B6*I25)</f>
        <v>0</v>
      </c>
      <c r="L25" s="106"/>
      <c r="M25" s="77">
        <f t="shared" ref="M25:M27" si="15">L25*3</f>
        <v>0</v>
      </c>
      <c r="N25" s="29">
        <f t="shared" ref="N25:N27" si="16">(C25*0.3333)*L25</f>
        <v>0</v>
      </c>
      <c r="O25" s="76">
        <f>SUM(N25*'Fringe Benefits _ Change Yearly'!B5)+('Fringe Benefits _ Change Yearly'!B6*M25)</f>
        <v>0</v>
      </c>
      <c r="P25" s="75">
        <f>SUM(F25,J25,N25)</f>
        <v>0</v>
      </c>
      <c r="Q25" s="29">
        <f t="shared" ref="Q25:Q27" si="17">SUM(G25,K25,O25)</f>
        <v>0</v>
      </c>
      <c r="R25" s="56">
        <f>SUM(P25,Q25)</f>
        <v>0</v>
      </c>
      <c r="S25" s="10"/>
    </row>
    <row r="26" spans="1:21" ht="21" customHeight="1" x14ac:dyDescent="0.35">
      <c r="A26" s="23" t="s">
        <v>126</v>
      </c>
      <c r="B26" s="25"/>
      <c r="C26" s="125">
        <v>0</v>
      </c>
      <c r="D26" s="121">
        <v>0</v>
      </c>
      <c r="E26" s="28">
        <f t="shared" si="11"/>
        <v>0</v>
      </c>
      <c r="F26" s="29">
        <f t="shared" si="12"/>
        <v>0</v>
      </c>
      <c r="G26" s="68">
        <f>SUM(F26*'Fringe Benefits _ Change Yearly'!B5)+('Fringe Benefits _ Change Yearly'!B6*E26)</f>
        <v>0</v>
      </c>
      <c r="H26" s="72">
        <v>0</v>
      </c>
      <c r="I26" s="30">
        <f t="shared" si="13"/>
        <v>0</v>
      </c>
      <c r="J26" s="29">
        <f t="shared" si="14"/>
        <v>0</v>
      </c>
      <c r="K26" s="73">
        <f>SUM(J26*'Fringe Benefits _ Change Yearly'!B5)+('Fringe Benefits _ Change Yearly'!B6*I26)</f>
        <v>0</v>
      </c>
      <c r="L26" s="106"/>
      <c r="M26" s="77">
        <f t="shared" si="15"/>
        <v>0</v>
      </c>
      <c r="N26" s="29">
        <f t="shared" si="16"/>
        <v>0</v>
      </c>
      <c r="O26" s="76">
        <f>SUM(N26*'Fringe Benefits _ Change Yearly'!B5)+('Fringe Benefits _ Change Yearly'!B6*M26)</f>
        <v>0</v>
      </c>
      <c r="P26" s="75">
        <f>SUM(F26,J26,N26)</f>
        <v>0</v>
      </c>
      <c r="Q26" s="29">
        <f t="shared" si="17"/>
        <v>0</v>
      </c>
      <c r="R26" s="53">
        <f>SUM(P26,Q26)</f>
        <v>0</v>
      </c>
      <c r="S26" s="11"/>
      <c r="U26" s="6"/>
    </row>
    <row r="27" spans="1:21" ht="21.75" thickBot="1" x14ac:dyDescent="0.4">
      <c r="A27" s="23" t="s">
        <v>126</v>
      </c>
      <c r="B27" s="25"/>
      <c r="C27" s="125">
        <v>0</v>
      </c>
      <c r="D27" s="122">
        <v>0</v>
      </c>
      <c r="E27" s="70">
        <f t="shared" si="11"/>
        <v>0</v>
      </c>
      <c r="F27" s="71">
        <f t="shared" si="12"/>
        <v>0</v>
      </c>
      <c r="G27" s="115">
        <f>SUM(F27*'Fringe Benefits _ Change Yearly'!B5)+('Fringe Benefits _ Change Yearly'!B6*E27)</f>
        <v>0</v>
      </c>
      <c r="H27" s="116">
        <v>0</v>
      </c>
      <c r="I27" s="74">
        <f t="shared" si="13"/>
        <v>0</v>
      </c>
      <c r="J27" s="119">
        <f t="shared" si="14"/>
        <v>0</v>
      </c>
      <c r="K27" s="117">
        <f>SUM(J27*'Fringe Benefits _ Change Yearly'!B5)+('Fringe Benefits _ Change Yearly'!B6*I27)</f>
        <v>0</v>
      </c>
      <c r="L27" s="69"/>
      <c r="M27" s="118">
        <f t="shared" si="15"/>
        <v>0</v>
      </c>
      <c r="N27" s="119">
        <f t="shared" si="16"/>
        <v>0</v>
      </c>
      <c r="O27" s="120">
        <f>SUM(N27*'Fringe Benefits _ Change Yearly'!B5)+('Fringe Benefits _ Change Yearly'!B6*M27)</f>
        <v>0</v>
      </c>
      <c r="P27" s="75">
        <f>SUM(F27,J27,N27)</f>
        <v>0</v>
      </c>
      <c r="Q27" s="63">
        <f t="shared" si="17"/>
        <v>0</v>
      </c>
      <c r="R27" s="64">
        <f>SUM(P27,Q27)</f>
        <v>0</v>
      </c>
      <c r="S27" s="11"/>
    </row>
    <row r="28" spans="1:21" ht="21" x14ac:dyDescent="0.35">
      <c r="A28" s="406" t="s">
        <v>41</v>
      </c>
      <c r="B28" s="407"/>
      <c r="C28" s="407"/>
      <c r="D28" s="407"/>
      <c r="E28" s="407"/>
      <c r="F28" s="407"/>
      <c r="G28" s="407"/>
      <c r="H28" s="407"/>
      <c r="I28" s="407"/>
      <c r="J28" s="407"/>
      <c r="K28" s="407"/>
      <c r="L28" s="407"/>
      <c r="M28" s="407"/>
      <c r="N28" s="407"/>
      <c r="O28" s="407"/>
      <c r="P28" s="62">
        <f>SUM(P21:P27)</f>
        <v>0</v>
      </c>
      <c r="Q28" s="62">
        <f>SUM(Q21:Q27)</f>
        <v>0</v>
      </c>
      <c r="R28" s="65">
        <f>SUM(R21:R27)</f>
        <v>0</v>
      </c>
      <c r="S28" s="11"/>
    </row>
    <row r="29" spans="1:21" ht="21" x14ac:dyDescent="0.35">
      <c r="A29" s="562" t="s">
        <v>85</v>
      </c>
      <c r="B29" s="563"/>
      <c r="C29" s="563"/>
      <c r="D29" s="563"/>
      <c r="E29" s="563"/>
      <c r="F29" s="563"/>
      <c r="G29" s="563"/>
      <c r="H29" s="563"/>
      <c r="I29" s="563"/>
      <c r="J29" s="563"/>
      <c r="K29" s="563"/>
      <c r="L29" s="563"/>
      <c r="M29" s="563"/>
      <c r="N29" s="563"/>
      <c r="O29" s="563"/>
      <c r="P29" s="563"/>
      <c r="Q29" s="563"/>
      <c r="R29" s="564"/>
      <c r="S29" s="11"/>
    </row>
    <row r="30" spans="1:21" ht="21" x14ac:dyDescent="0.35">
      <c r="A30" s="565"/>
      <c r="B30" s="566"/>
      <c r="C30" s="566"/>
      <c r="D30" s="566"/>
      <c r="E30" s="566"/>
      <c r="F30" s="566"/>
      <c r="G30" s="566"/>
      <c r="H30" s="566"/>
      <c r="I30" s="566"/>
      <c r="J30" s="566"/>
      <c r="K30" s="566"/>
      <c r="L30" s="566"/>
      <c r="M30" s="566"/>
      <c r="N30" s="566"/>
      <c r="O30" s="566"/>
      <c r="P30" s="566"/>
      <c r="Q30" s="566"/>
      <c r="R30" s="567"/>
      <c r="S30" s="11"/>
    </row>
    <row r="31" spans="1:21" ht="24.75" customHeight="1" x14ac:dyDescent="0.35">
      <c r="A31" s="396" t="s">
        <v>81</v>
      </c>
      <c r="B31" s="396"/>
      <c r="C31" s="396"/>
      <c r="D31" s="396"/>
      <c r="E31" s="396"/>
      <c r="F31" s="396"/>
      <c r="G31" s="396"/>
      <c r="H31" s="397"/>
      <c r="I31" s="553" t="s">
        <v>80</v>
      </c>
      <c r="J31" s="554"/>
      <c r="K31" s="554"/>
      <c r="L31" s="554"/>
      <c r="M31" s="555"/>
      <c r="N31" s="544" t="s">
        <v>83</v>
      </c>
      <c r="O31" s="545"/>
      <c r="P31" s="545"/>
      <c r="Q31" s="546"/>
      <c r="R31" s="541" t="s">
        <v>82</v>
      </c>
      <c r="S31" s="11"/>
    </row>
    <row r="32" spans="1:21" ht="21" customHeight="1" x14ac:dyDescent="0.35">
      <c r="A32" s="398"/>
      <c r="B32" s="398"/>
      <c r="C32" s="398"/>
      <c r="D32" s="398"/>
      <c r="E32" s="398"/>
      <c r="F32" s="398"/>
      <c r="G32" s="398"/>
      <c r="H32" s="399"/>
      <c r="I32" s="556"/>
      <c r="J32" s="557"/>
      <c r="K32" s="557"/>
      <c r="L32" s="557"/>
      <c r="M32" s="558"/>
      <c r="N32" s="547"/>
      <c r="O32" s="548"/>
      <c r="P32" s="548"/>
      <c r="Q32" s="549"/>
      <c r="R32" s="542"/>
      <c r="S32" s="11"/>
    </row>
    <row r="33" spans="1:19" ht="21" customHeight="1" x14ac:dyDescent="0.35">
      <c r="A33" s="398"/>
      <c r="B33" s="398"/>
      <c r="C33" s="398"/>
      <c r="D33" s="398"/>
      <c r="E33" s="398"/>
      <c r="F33" s="398"/>
      <c r="G33" s="398"/>
      <c r="H33" s="399"/>
      <c r="I33" s="559"/>
      <c r="J33" s="560"/>
      <c r="K33" s="560"/>
      <c r="L33" s="560"/>
      <c r="M33" s="561"/>
      <c r="N33" s="550"/>
      <c r="O33" s="551"/>
      <c r="P33" s="551"/>
      <c r="Q33" s="552"/>
      <c r="R33" s="543"/>
      <c r="S33" s="11"/>
    </row>
    <row r="34" spans="1:19" ht="21" x14ac:dyDescent="0.35">
      <c r="A34" s="400"/>
      <c r="B34" s="400"/>
      <c r="C34" s="400"/>
      <c r="D34" s="400"/>
      <c r="E34" s="400"/>
      <c r="F34" s="400"/>
      <c r="G34" s="400"/>
      <c r="H34" s="401"/>
      <c r="I34" s="538">
        <f>SUM(J15,P28)</f>
        <v>0</v>
      </c>
      <c r="J34" s="539"/>
      <c r="K34" s="539"/>
      <c r="L34" s="539"/>
      <c r="M34" s="540"/>
      <c r="N34" s="538">
        <f>SUM(M15,Q28)</f>
        <v>0</v>
      </c>
      <c r="O34" s="539"/>
      <c r="P34" s="539"/>
      <c r="Q34" s="540"/>
      <c r="R34" s="124">
        <f>SUM(P15,R28)</f>
        <v>0</v>
      </c>
      <c r="S34" s="11"/>
    </row>
    <row r="35" spans="1:19" ht="21" customHeight="1" x14ac:dyDescent="0.35">
      <c r="A35" s="537"/>
      <c r="B35" s="537"/>
      <c r="C35" s="537"/>
      <c r="D35" s="537"/>
      <c r="E35" s="537"/>
      <c r="F35" s="537"/>
      <c r="G35" s="537"/>
      <c r="H35" s="537"/>
      <c r="I35" s="537"/>
      <c r="J35" s="537"/>
      <c r="K35" s="537"/>
      <c r="L35" s="537"/>
      <c r="M35" s="537"/>
      <c r="N35" s="537"/>
      <c r="O35" s="537"/>
      <c r="P35" s="537"/>
      <c r="Q35" s="537"/>
      <c r="R35" s="537"/>
      <c r="S35" s="11"/>
    </row>
    <row r="36" spans="1:19" ht="45.75" customHeight="1" x14ac:dyDescent="0.25">
      <c r="A36" s="517" t="s">
        <v>84</v>
      </c>
      <c r="B36" s="518"/>
      <c r="C36" s="518"/>
      <c r="D36" s="518"/>
      <c r="E36" s="518"/>
      <c r="F36" s="518"/>
      <c r="G36" s="518"/>
      <c r="H36" s="519"/>
      <c r="I36" s="526" t="s">
        <v>13</v>
      </c>
      <c r="J36" s="527"/>
      <c r="K36" s="527"/>
      <c r="L36" s="528"/>
      <c r="M36" s="49" t="s">
        <v>38</v>
      </c>
      <c r="N36" s="50" t="s">
        <v>28</v>
      </c>
      <c r="O36" s="50" t="s">
        <v>47</v>
      </c>
      <c r="P36" s="50" t="s">
        <v>6</v>
      </c>
      <c r="Q36" s="50" t="s">
        <v>75</v>
      </c>
      <c r="R36" s="51" t="s">
        <v>50</v>
      </c>
      <c r="S36" s="4"/>
    </row>
    <row r="37" spans="1:19" ht="21" customHeight="1" x14ac:dyDescent="0.25">
      <c r="A37" s="520"/>
      <c r="B37" s="521"/>
      <c r="C37" s="521"/>
      <c r="D37" s="521"/>
      <c r="E37" s="521"/>
      <c r="F37" s="521"/>
      <c r="G37" s="521"/>
      <c r="H37" s="522"/>
      <c r="I37" s="529"/>
      <c r="J37" s="530"/>
      <c r="K37" s="530"/>
      <c r="L37" s="531"/>
      <c r="M37" s="52"/>
      <c r="N37" s="107"/>
      <c r="O37" s="25"/>
      <c r="P37" s="53">
        <f>I37*M37*N37*O37</f>
        <v>0</v>
      </c>
      <c r="Q37" s="53">
        <f>P37*'Fringe Benefits _ Change Yearly'!B13</f>
        <v>0</v>
      </c>
      <c r="R37" s="54">
        <f>SUM(P37,Q37)</f>
        <v>0</v>
      </c>
      <c r="S37" s="4"/>
    </row>
    <row r="38" spans="1:19" ht="21" customHeight="1" x14ac:dyDescent="0.25">
      <c r="A38" s="523"/>
      <c r="B38" s="524"/>
      <c r="C38" s="524"/>
      <c r="D38" s="524"/>
      <c r="E38" s="524"/>
      <c r="F38" s="524"/>
      <c r="G38" s="524"/>
      <c r="H38" s="525"/>
      <c r="I38" s="529"/>
      <c r="J38" s="530"/>
      <c r="K38" s="530"/>
      <c r="L38" s="531"/>
      <c r="M38" s="52"/>
      <c r="N38" s="107"/>
      <c r="O38" s="25"/>
      <c r="P38" s="53">
        <f>I38*M38*N38*O38</f>
        <v>0</v>
      </c>
      <c r="Q38" s="53">
        <f>P38*'Fringe Benefits _ Change Yearly'!B13</f>
        <v>0</v>
      </c>
      <c r="R38" s="54">
        <f>SUM(P38,Q38)</f>
        <v>0</v>
      </c>
      <c r="S38" s="4"/>
    </row>
    <row r="39" spans="1:19" ht="21" customHeight="1" x14ac:dyDescent="0.25">
      <c r="A39" s="505"/>
      <c r="B39" s="506"/>
      <c r="C39" s="506"/>
      <c r="D39" s="506"/>
      <c r="E39" s="506"/>
      <c r="F39" s="506"/>
      <c r="G39" s="506"/>
      <c r="H39" s="506"/>
      <c r="I39" s="506"/>
      <c r="J39" s="506"/>
      <c r="K39" s="506"/>
      <c r="L39" s="506"/>
      <c r="M39" s="506"/>
      <c r="N39" s="506"/>
      <c r="O39" s="506"/>
      <c r="P39" s="506"/>
      <c r="Q39" s="506"/>
      <c r="R39" s="507"/>
      <c r="S39" s="4"/>
    </row>
    <row r="40" spans="1:19" ht="36.75" customHeight="1" x14ac:dyDescent="0.25">
      <c r="A40" s="517" t="s">
        <v>111</v>
      </c>
      <c r="B40" s="518"/>
      <c r="C40" s="518"/>
      <c r="D40" s="518"/>
      <c r="E40" s="518"/>
      <c r="F40" s="518"/>
      <c r="G40" s="518"/>
      <c r="H40" s="519"/>
      <c r="I40" s="526" t="s">
        <v>48</v>
      </c>
      <c r="J40" s="528"/>
      <c r="K40" s="588" t="s">
        <v>72</v>
      </c>
      <c r="L40" s="589"/>
      <c r="M40" s="110" t="s">
        <v>122</v>
      </c>
      <c r="N40" s="110" t="s">
        <v>123</v>
      </c>
      <c r="O40" s="110" t="s">
        <v>124</v>
      </c>
      <c r="P40" s="110" t="s">
        <v>101</v>
      </c>
      <c r="Q40" s="50" t="s">
        <v>100</v>
      </c>
      <c r="R40" s="51" t="s">
        <v>50</v>
      </c>
    </row>
    <row r="41" spans="1:19" ht="21" customHeight="1" x14ac:dyDescent="0.3">
      <c r="A41" s="520"/>
      <c r="B41" s="521"/>
      <c r="C41" s="521"/>
      <c r="D41" s="521"/>
      <c r="E41" s="521"/>
      <c r="F41" s="521"/>
      <c r="G41" s="521"/>
      <c r="H41" s="522"/>
      <c r="I41" s="568" t="s">
        <v>42</v>
      </c>
      <c r="J41" s="569"/>
      <c r="K41" s="570"/>
      <c r="L41" s="570"/>
      <c r="M41" s="109"/>
      <c r="N41" s="109"/>
      <c r="O41" s="123">
        <f>SUM(N41*'Fringe Benefits _ Change Yearly'!B9)+(K41*'Fringe Benefits _ Change Yearly'!B10)</f>
        <v>0</v>
      </c>
      <c r="P41" s="123">
        <f>N41*M41</f>
        <v>0</v>
      </c>
      <c r="Q41" s="38">
        <f>O41*M41</f>
        <v>0</v>
      </c>
      <c r="R41" s="38">
        <f>Q41+P41</f>
        <v>0</v>
      </c>
    </row>
    <row r="42" spans="1:19" ht="21" customHeight="1" x14ac:dyDescent="0.3">
      <c r="A42" s="520"/>
      <c r="B42" s="521"/>
      <c r="C42" s="521"/>
      <c r="D42" s="521"/>
      <c r="E42" s="521"/>
      <c r="F42" s="521"/>
      <c r="G42" s="521"/>
      <c r="H42" s="522"/>
      <c r="I42" s="568" t="s">
        <v>42</v>
      </c>
      <c r="J42" s="569"/>
      <c r="K42" s="570"/>
      <c r="L42" s="570"/>
      <c r="M42" s="109"/>
      <c r="N42" s="109"/>
      <c r="O42" s="123">
        <f>SUM(N42*'Fringe Benefits _ Change Yearly'!B9)+(K42*'Fringe Benefits _ Change Yearly'!B10)</f>
        <v>0</v>
      </c>
      <c r="P42" s="123">
        <f>N42*M42</f>
        <v>0</v>
      </c>
      <c r="Q42" s="38">
        <f>O42*M42</f>
        <v>0</v>
      </c>
      <c r="R42" s="38">
        <f>Q42+P42</f>
        <v>0</v>
      </c>
    </row>
    <row r="43" spans="1:19" ht="21" customHeight="1" thickBot="1" x14ac:dyDescent="0.35">
      <c r="A43" s="520"/>
      <c r="B43" s="521"/>
      <c r="C43" s="521"/>
      <c r="D43" s="521"/>
      <c r="E43" s="521"/>
      <c r="F43" s="521"/>
      <c r="G43" s="521"/>
      <c r="H43" s="522"/>
      <c r="I43" s="585" t="s">
        <v>69</v>
      </c>
      <c r="J43" s="586"/>
      <c r="K43" s="587"/>
      <c r="L43" s="587"/>
      <c r="M43" s="150"/>
      <c r="N43" s="150"/>
      <c r="O43" s="151">
        <f>SUM(N43*'Fringe Benefits _ Change Yearly'!B9)+(K43*'Fringe Benefits _ Change Yearly'!B10)</f>
        <v>0</v>
      </c>
      <c r="P43" s="151">
        <f>N43*M43</f>
        <v>0</v>
      </c>
      <c r="Q43" s="152">
        <f>O43*M43</f>
        <v>0</v>
      </c>
      <c r="R43" s="152">
        <f>Q43+P43</f>
        <v>0</v>
      </c>
    </row>
    <row r="44" spans="1:19" ht="36" customHeight="1" x14ac:dyDescent="0.3">
      <c r="A44" s="520"/>
      <c r="B44" s="521"/>
      <c r="C44" s="521"/>
      <c r="D44" s="521"/>
      <c r="E44" s="521"/>
      <c r="F44" s="521"/>
      <c r="G44" s="521"/>
      <c r="H44" s="522"/>
      <c r="I44" s="590" t="s">
        <v>136</v>
      </c>
      <c r="J44" s="591"/>
      <c r="K44" s="592"/>
      <c r="L44" s="592"/>
      <c r="M44" s="147"/>
      <c r="N44" s="147"/>
      <c r="O44" s="148">
        <f>SUM(N44*'Fringe Benefits _ Change Yearly'!B5)+('Fringe Benefits _ Change Yearly'!B6*K44)</f>
        <v>0</v>
      </c>
      <c r="P44" s="148">
        <f>N44*M44</f>
        <v>0</v>
      </c>
      <c r="Q44" s="149">
        <f>O44*M44</f>
        <v>0</v>
      </c>
      <c r="R44" s="149">
        <f>Q44+P44</f>
        <v>0</v>
      </c>
    </row>
    <row r="45" spans="1:19" ht="21" customHeight="1" x14ac:dyDescent="0.3">
      <c r="A45" s="520"/>
      <c r="B45" s="521"/>
      <c r="C45" s="521"/>
      <c r="D45" s="521"/>
      <c r="E45" s="521"/>
      <c r="F45" s="521"/>
      <c r="G45" s="521"/>
      <c r="H45" s="522"/>
      <c r="I45" s="568" t="s">
        <v>120</v>
      </c>
      <c r="J45" s="569"/>
      <c r="K45" s="570"/>
      <c r="L45" s="570"/>
      <c r="M45" s="109"/>
      <c r="N45" s="109"/>
      <c r="O45" s="123">
        <f>SUM(N45*'Fringe Benefits _ Change Yearly'!B5)+('Fringe Benefits _ Change Yearly'!B6*K45)</f>
        <v>0</v>
      </c>
      <c r="P45" s="123">
        <f t="shared" ref="P45:P46" si="18">N45*M45</f>
        <v>0</v>
      </c>
      <c r="Q45" s="38">
        <f t="shared" ref="Q45:Q46" si="19">O45*M45</f>
        <v>0</v>
      </c>
      <c r="R45" s="38">
        <f t="shared" ref="R45:R46" si="20">Q45+P45</f>
        <v>0</v>
      </c>
    </row>
    <row r="46" spans="1:19" ht="21" customHeight="1" x14ac:dyDescent="0.3">
      <c r="A46" s="520"/>
      <c r="B46" s="521"/>
      <c r="C46" s="521"/>
      <c r="D46" s="521"/>
      <c r="E46" s="521"/>
      <c r="F46" s="521"/>
      <c r="G46" s="521"/>
      <c r="H46" s="522"/>
      <c r="I46" s="568" t="s">
        <v>121</v>
      </c>
      <c r="J46" s="569"/>
      <c r="K46" s="570"/>
      <c r="L46" s="570"/>
      <c r="M46" s="109"/>
      <c r="N46" s="109"/>
      <c r="O46" s="123">
        <f>SUM(N46*'Fringe Benefits _ Change Yearly'!B5)+('Fringe Benefits _ Change Yearly'!B6*K46)</f>
        <v>0</v>
      </c>
      <c r="P46" s="123">
        <f t="shared" si="18"/>
        <v>0</v>
      </c>
      <c r="Q46" s="38">
        <f t="shared" si="19"/>
        <v>0</v>
      </c>
      <c r="R46" s="38">
        <f t="shared" si="20"/>
        <v>0</v>
      </c>
    </row>
    <row r="47" spans="1:19" ht="21.75" customHeight="1" thickBot="1" x14ac:dyDescent="0.3">
      <c r="A47" s="523"/>
      <c r="B47" s="524"/>
      <c r="C47" s="524"/>
      <c r="D47" s="524"/>
      <c r="E47" s="524"/>
      <c r="F47" s="524"/>
      <c r="G47" s="524"/>
      <c r="H47" s="525"/>
      <c r="I47" s="582" t="s">
        <v>44</v>
      </c>
      <c r="J47" s="583"/>
      <c r="K47" s="583"/>
      <c r="L47" s="583"/>
      <c r="M47" s="583"/>
      <c r="N47" s="583"/>
      <c r="O47" s="583"/>
      <c r="P47" s="584"/>
      <c r="Q47" s="32">
        <f>SUM(Q41:Q46)</f>
        <v>0</v>
      </c>
      <c r="R47" s="33">
        <f>SUM(R41:R46)</f>
        <v>0</v>
      </c>
      <c r="S47" s="4"/>
    </row>
    <row r="48" spans="1:19" s="19" customFormat="1" ht="21.75" customHeight="1" thickBot="1" x14ac:dyDescent="0.3">
      <c r="A48" s="532"/>
      <c r="B48" s="532"/>
      <c r="C48" s="532"/>
      <c r="D48" s="532"/>
      <c r="E48" s="532"/>
      <c r="F48" s="532"/>
      <c r="G48" s="532"/>
      <c r="H48" s="532"/>
      <c r="I48" s="533"/>
      <c r="J48" s="533"/>
      <c r="K48" s="533"/>
      <c r="L48" s="533"/>
      <c r="M48" s="533"/>
      <c r="N48" s="533"/>
      <c r="O48" s="533"/>
      <c r="P48" s="533"/>
      <c r="Q48" s="533"/>
      <c r="R48" s="533"/>
    </row>
    <row r="49" spans="1:19" ht="21.75" customHeight="1" x14ac:dyDescent="0.3">
      <c r="A49" s="575" t="s">
        <v>70</v>
      </c>
      <c r="B49" s="576"/>
      <c r="C49" s="576"/>
      <c r="D49" s="576"/>
      <c r="E49" s="576"/>
      <c r="F49" s="576"/>
      <c r="G49" s="576"/>
      <c r="H49" s="577"/>
      <c r="I49" s="534"/>
      <c r="J49" s="535"/>
      <c r="K49" s="535"/>
      <c r="L49" s="535"/>
      <c r="M49" s="535"/>
      <c r="N49" s="535"/>
      <c r="O49" s="535"/>
      <c r="P49" s="535"/>
      <c r="Q49" s="536"/>
      <c r="R49" s="34">
        <v>0</v>
      </c>
      <c r="S49" s="4"/>
    </row>
    <row r="50" spans="1:19" ht="21.75" customHeight="1" x14ac:dyDescent="0.3">
      <c r="A50" s="578"/>
      <c r="B50" s="521"/>
      <c r="C50" s="521"/>
      <c r="D50" s="521"/>
      <c r="E50" s="521"/>
      <c r="F50" s="521"/>
      <c r="G50" s="521"/>
      <c r="H50" s="522"/>
      <c r="I50" s="502"/>
      <c r="J50" s="503"/>
      <c r="K50" s="503"/>
      <c r="L50" s="503"/>
      <c r="M50" s="503"/>
      <c r="N50" s="503"/>
      <c r="O50" s="503"/>
      <c r="P50" s="503"/>
      <c r="Q50" s="504"/>
      <c r="R50" s="35">
        <v>0</v>
      </c>
      <c r="S50" s="4"/>
    </row>
    <row r="51" spans="1:19" ht="21.75" customHeight="1" x14ac:dyDescent="0.3">
      <c r="A51" s="578"/>
      <c r="B51" s="521"/>
      <c r="C51" s="521"/>
      <c r="D51" s="521"/>
      <c r="E51" s="521"/>
      <c r="F51" s="521"/>
      <c r="G51" s="521"/>
      <c r="H51" s="522"/>
      <c r="I51" s="502"/>
      <c r="J51" s="503"/>
      <c r="K51" s="503"/>
      <c r="L51" s="503"/>
      <c r="M51" s="503"/>
      <c r="N51" s="503"/>
      <c r="O51" s="503"/>
      <c r="P51" s="503"/>
      <c r="Q51" s="504"/>
      <c r="R51" s="35">
        <v>0</v>
      </c>
      <c r="S51" s="4"/>
    </row>
    <row r="52" spans="1:19" ht="21" customHeight="1" thickBot="1" x14ac:dyDescent="0.35">
      <c r="A52" s="579"/>
      <c r="B52" s="580"/>
      <c r="C52" s="580"/>
      <c r="D52" s="580"/>
      <c r="E52" s="580"/>
      <c r="F52" s="580"/>
      <c r="G52" s="580"/>
      <c r="H52" s="581"/>
      <c r="I52" s="571" t="s">
        <v>7</v>
      </c>
      <c r="J52" s="572"/>
      <c r="K52" s="572"/>
      <c r="L52" s="572"/>
      <c r="M52" s="572"/>
      <c r="N52" s="572"/>
      <c r="O52" s="572"/>
      <c r="P52" s="572"/>
      <c r="Q52" s="573"/>
      <c r="R52" s="43">
        <f>SUM(R49:R51)</f>
        <v>0</v>
      </c>
      <c r="S52" s="4"/>
    </row>
    <row r="53" spans="1:19" ht="21.75" customHeight="1" thickBot="1" x14ac:dyDescent="0.3">
      <c r="A53" s="574"/>
      <c r="B53" s="574"/>
      <c r="C53" s="574"/>
      <c r="D53" s="574"/>
      <c r="E53" s="574"/>
      <c r="F53" s="574"/>
      <c r="G53" s="574"/>
      <c r="H53" s="574"/>
      <c r="I53" s="574"/>
      <c r="J53" s="574"/>
      <c r="K53" s="574"/>
      <c r="L53" s="574"/>
      <c r="M53" s="574"/>
      <c r="N53" s="574"/>
      <c r="O53" s="574"/>
      <c r="P53" s="574"/>
      <c r="Q53" s="574"/>
      <c r="R53" s="574"/>
      <c r="S53" s="21"/>
    </row>
    <row r="54" spans="1:19" ht="21" customHeight="1" x14ac:dyDescent="0.3">
      <c r="A54" s="508" t="s">
        <v>71</v>
      </c>
      <c r="B54" s="509"/>
      <c r="C54" s="509"/>
      <c r="D54" s="509"/>
      <c r="E54" s="509"/>
      <c r="F54" s="509"/>
      <c r="G54" s="509"/>
      <c r="H54" s="510"/>
      <c r="I54" s="534"/>
      <c r="J54" s="535"/>
      <c r="K54" s="535"/>
      <c r="L54" s="535"/>
      <c r="M54" s="535"/>
      <c r="N54" s="535"/>
      <c r="O54" s="535"/>
      <c r="P54" s="535"/>
      <c r="Q54" s="536"/>
      <c r="R54" s="36">
        <v>0</v>
      </c>
    </row>
    <row r="55" spans="1:19" ht="21" customHeight="1" x14ac:dyDescent="0.3">
      <c r="A55" s="511"/>
      <c r="B55" s="512"/>
      <c r="C55" s="512"/>
      <c r="D55" s="512"/>
      <c r="E55" s="512"/>
      <c r="F55" s="512"/>
      <c r="G55" s="512"/>
      <c r="H55" s="513"/>
      <c r="I55" s="502"/>
      <c r="J55" s="503"/>
      <c r="K55" s="503"/>
      <c r="L55" s="503"/>
      <c r="M55" s="503"/>
      <c r="N55" s="503"/>
      <c r="O55" s="503"/>
      <c r="P55" s="503"/>
      <c r="Q55" s="504"/>
      <c r="R55" s="37">
        <v>0</v>
      </c>
    </row>
    <row r="56" spans="1:19" ht="21.75" customHeight="1" x14ac:dyDescent="0.3">
      <c r="A56" s="511"/>
      <c r="B56" s="512"/>
      <c r="C56" s="512"/>
      <c r="D56" s="512"/>
      <c r="E56" s="512"/>
      <c r="F56" s="512"/>
      <c r="G56" s="512"/>
      <c r="H56" s="513"/>
      <c r="I56" s="502"/>
      <c r="J56" s="503"/>
      <c r="K56" s="503"/>
      <c r="L56" s="503"/>
      <c r="M56" s="503"/>
      <c r="N56" s="503"/>
      <c r="O56" s="503"/>
      <c r="P56" s="503"/>
      <c r="Q56" s="504"/>
      <c r="R56" s="35">
        <v>0</v>
      </c>
    </row>
    <row r="57" spans="1:19" ht="21" customHeight="1" thickBot="1" x14ac:dyDescent="0.35">
      <c r="A57" s="514"/>
      <c r="B57" s="515"/>
      <c r="C57" s="515"/>
      <c r="D57" s="515"/>
      <c r="E57" s="515"/>
      <c r="F57" s="515"/>
      <c r="G57" s="515"/>
      <c r="H57" s="516"/>
      <c r="I57" s="571" t="s">
        <v>7</v>
      </c>
      <c r="J57" s="572"/>
      <c r="K57" s="572"/>
      <c r="L57" s="572"/>
      <c r="M57" s="572"/>
      <c r="N57" s="572"/>
      <c r="O57" s="572"/>
      <c r="P57" s="572"/>
      <c r="Q57" s="573"/>
      <c r="R57" s="42">
        <f>SUM(R54:R56)</f>
        <v>0</v>
      </c>
    </row>
    <row r="58" spans="1:19" ht="21" customHeight="1" thickBot="1" x14ac:dyDescent="0.3">
      <c r="A58" s="574"/>
      <c r="B58" s="574"/>
      <c r="C58" s="574"/>
      <c r="D58" s="574"/>
      <c r="E58" s="574"/>
      <c r="F58" s="574"/>
      <c r="G58" s="574"/>
      <c r="H58" s="574"/>
      <c r="I58" s="574"/>
      <c r="J58" s="574"/>
      <c r="K58" s="574"/>
      <c r="L58" s="574"/>
      <c r="M58" s="574"/>
      <c r="N58" s="574"/>
      <c r="O58" s="574"/>
      <c r="P58" s="574"/>
      <c r="Q58" s="574"/>
      <c r="R58" s="593"/>
    </row>
    <row r="59" spans="1:19" ht="21" customHeight="1" x14ac:dyDescent="0.3">
      <c r="A59" s="378" t="s">
        <v>49</v>
      </c>
      <c r="B59" s="379"/>
      <c r="C59" s="379"/>
      <c r="D59" s="379"/>
      <c r="E59" s="379"/>
      <c r="F59" s="379"/>
      <c r="G59" s="379"/>
      <c r="H59" s="380"/>
      <c r="I59" s="534"/>
      <c r="J59" s="535"/>
      <c r="K59" s="535"/>
      <c r="L59" s="535"/>
      <c r="M59" s="535"/>
      <c r="N59" s="535"/>
      <c r="O59" s="535"/>
      <c r="P59" s="535"/>
      <c r="Q59" s="536"/>
      <c r="R59" s="36">
        <v>0</v>
      </c>
    </row>
    <row r="60" spans="1:19" ht="21" customHeight="1" x14ac:dyDescent="0.3">
      <c r="A60" s="381"/>
      <c r="B60" s="382"/>
      <c r="C60" s="382"/>
      <c r="D60" s="382"/>
      <c r="E60" s="382"/>
      <c r="F60" s="382"/>
      <c r="G60" s="382"/>
      <c r="H60" s="383"/>
      <c r="I60" s="502"/>
      <c r="J60" s="503"/>
      <c r="K60" s="503"/>
      <c r="L60" s="503"/>
      <c r="M60" s="503"/>
      <c r="N60" s="503"/>
      <c r="O60" s="503"/>
      <c r="P60" s="503"/>
      <c r="Q60" s="504"/>
      <c r="R60" s="37">
        <v>0</v>
      </c>
    </row>
    <row r="61" spans="1:19" ht="21.75" customHeight="1" x14ac:dyDescent="0.3">
      <c r="A61" s="381"/>
      <c r="B61" s="382"/>
      <c r="C61" s="382"/>
      <c r="D61" s="382"/>
      <c r="E61" s="382"/>
      <c r="F61" s="382"/>
      <c r="G61" s="382"/>
      <c r="H61" s="383"/>
      <c r="I61" s="502"/>
      <c r="J61" s="503"/>
      <c r="K61" s="503"/>
      <c r="L61" s="503"/>
      <c r="M61" s="503"/>
      <c r="N61" s="503"/>
      <c r="O61" s="503"/>
      <c r="P61" s="503"/>
      <c r="Q61" s="504"/>
      <c r="R61" s="37">
        <v>0</v>
      </c>
    </row>
    <row r="62" spans="1:19" ht="21" customHeight="1" x14ac:dyDescent="0.3">
      <c r="A62" s="381"/>
      <c r="B62" s="382"/>
      <c r="C62" s="382"/>
      <c r="D62" s="382"/>
      <c r="E62" s="382"/>
      <c r="F62" s="382"/>
      <c r="G62" s="382"/>
      <c r="H62" s="383"/>
      <c r="I62" s="502"/>
      <c r="J62" s="503"/>
      <c r="K62" s="503"/>
      <c r="L62" s="503"/>
      <c r="M62" s="503"/>
      <c r="N62" s="503"/>
      <c r="O62" s="503"/>
      <c r="P62" s="503"/>
      <c r="Q62" s="504"/>
      <c r="R62" s="37">
        <v>0</v>
      </c>
    </row>
    <row r="63" spans="1:19" ht="21" customHeight="1" x14ac:dyDescent="0.3">
      <c r="A63" s="381"/>
      <c r="B63" s="382"/>
      <c r="C63" s="382"/>
      <c r="D63" s="382"/>
      <c r="E63" s="382"/>
      <c r="F63" s="382"/>
      <c r="G63" s="382"/>
      <c r="H63" s="383"/>
      <c r="I63" s="502"/>
      <c r="J63" s="503"/>
      <c r="K63" s="503"/>
      <c r="L63" s="503"/>
      <c r="M63" s="503"/>
      <c r="N63" s="503"/>
      <c r="O63" s="503"/>
      <c r="P63" s="503"/>
      <c r="Q63" s="504"/>
      <c r="R63" s="37">
        <v>0</v>
      </c>
    </row>
    <row r="64" spans="1:19" ht="21" customHeight="1" x14ac:dyDescent="0.3">
      <c r="A64" s="381"/>
      <c r="B64" s="382"/>
      <c r="C64" s="382"/>
      <c r="D64" s="382"/>
      <c r="E64" s="382"/>
      <c r="F64" s="382"/>
      <c r="G64" s="382"/>
      <c r="H64" s="383"/>
      <c r="I64" s="502"/>
      <c r="J64" s="503"/>
      <c r="K64" s="503"/>
      <c r="L64" s="503"/>
      <c r="M64" s="503"/>
      <c r="N64" s="503"/>
      <c r="O64" s="503"/>
      <c r="P64" s="503"/>
      <c r="Q64" s="504"/>
      <c r="R64" s="37">
        <v>0</v>
      </c>
      <c r="S64" s="4"/>
    </row>
    <row r="65" spans="1:19" ht="21" customHeight="1" x14ac:dyDescent="0.3">
      <c r="A65" s="381"/>
      <c r="B65" s="382"/>
      <c r="C65" s="382"/>
      <c r="D65" s="382"/>
      <c r="E65" s="382"/>
      <c r="F65" s="382"/>
      <c r="G65" s="382"/>
      <c r="H65" s="383"/>
      <c r="I65" s="502"/>
      <c r="J65" s="503"/>
      <c r="K65" s="503"/>
      <c r="L65" s="503"/>
      <c r="M65" s="503"/>
      <c r="N65" s="503"/>
      <c r="O65" s="503"/>
      <c r="P65" s="503"/>
      <c r="Q65" s="504"/>
      <c r="R65" s="37">
        <v>0</v>
      </c>
      <c r="S65" s="4"/>
    </row>
    <row r="66" spans="1:19" ht="21" customHeight="1" x14ac:dyDescent="0.3">
      <c r="A66" s="381"/>
      <c r="B66" s="382"/>
      <c r="C66" s="382"/>
      <c r="D66" s="382"/>
      <c r="E66" s="382"/>
      <c r="F66" s="382"/>
      <c r="G66" s="382"/>
      <c r="H66" s="383"/>
      <c r="I66" s="502"/>
      <c r="J66" s="503"/>
      <c r="K66" s="503"/>
      <c r="L66" s="503"/>
      <c r="M66" s="503"/>
      <c r="N66" s="503"/>
      <c r="O66" s="503"/>
      <c r="P66" s="503"/>
      <c r="Q66" s="504"/>
      <c r="R66" s="37">
        <v>0</v>
      </c>
      <c r="S66" s="4"/>
    </row>
    <row r="67" spans="1:19" ht="21" customHeight="1" x14ac:dyDescent="0.3">
      <c r="A67" s="381"/>
      <c r="B67" s="382"/>
      <c r="C67" s="382"/>
      <c r="D67" s="382"/>
      <c r="E67" s="382"/>
      <c r="F67" s="382"/>
      <c r="G67" s="382"/>
      <c r="H67" s="383"/>
      <c r="I67" s="502"/>
      <c r="J67" s="503"/>
      <c r="K67" s="503"/>
      <c r="L67" s="503"/>
      <c r="M67" s="503"/>
      <c r="N67" s="503"/>
      <c r="O67" s="503"/>
      <c r="P67" s="503"/>
      <c r="Q67" s="504"/>
      <c r="R67" s="37">
        <v>0</v>
      </c>
      <c r="S67" s="4"/>
    </row>
    <row r="68" spans="1:19" ht="21" customHeight="1" x14ac:dyDescent="0.3">
      <c r="A68" s="381"/>
      <c r="B68" s="382"/>
      <c r="C68" s="382"/>
      <c r="D68" s="382"/>
      <c r="E68" s="382"/>
      <c r="F68" s="382"/>
      <c r="G68" s="382"/>
      <c r="H68" s="383"/>
      <c r="I68" s="502"/>
      <c r="J68" s="503"/>
      <c r="K68" s="503"/>
      <c r="L68" s="503"/>
      <c r="M68" s="503"/>
      <c r="N68" s="503"/>
      <c r="O68" s="503"/>
      <c r="P68" s="503"/>
      <c r="Q68" s="504"/>
      <c r="R68" s="37">
        <v>0</v>
      </c>
      <c r="S68" s="4"/>
    </row>
    <row r="69" spans="1:19" ht="21" customHeight="1" x14ac:dyDescent="0.3">
      <c r="A69" s="381"/>
      <c r="B69" s="382"/>
      <c r="C69" s="382"/>
      <c r="D69" s="382"/>
      <c r="E69" s="382"/>
      <c r="F69" s="382"/>
      <c r="G69" s="382"/>
      <c r="H69" s="383"/>
      <c r="I69" s="502"/>
      <c r="J69" s="503"/>
      <c r="K69" s="503"/>
      <c r="L69" s="503"/>
      <c r="M69" s="503"/>
      <c r="N69" s="503"/>
      <c r="O69" s="503"/>
      <c r="P69" s="503"/>
      <c r="Q69" s="504"/>
      <c r="R69" s="37">
        <v>0</v>
      </c>
      <c r="S69" s="4"/>
    </row>
    <row r="70" spans="1:19" ht="21" customHeight="1" thickBot="1" x14ac:dyDescent="0.35">
      <c r="A70" s="384"/>
      <c r="B70" s="385"/>
      <c r="C70" s="385"/>
      <c r="D70" s="385"/>
      <c r="E70" s="385"/>
      <c r="F70" s="385"/>
      <c r="G70" s="385"/>
      <c r="H70" s="386"/>
      <c r="I70" s="594" t="s">
        <v>7</v>
      </c>
      <c r="J70" s="595"/>
      <c r="K70" s="595"/>
      <c r="L70" s="595"/>
      <c r="M70" s="595"/>
      <c r="N70" s="595"/>
      <c r="O70" s="595"/>
      <c r="P70" s="595"/>
      <c r="Q70" s="596"/>
      <c r="R70" s="42">
        <f>SUM(R59:R69)</f>
        <v>0</v>
      </c>
      <c r="S70" s="4"/>
    </row>
    <row r="71" spans="1:19" ht="21.75" customHeight="1" thickBot="1" x14ac:dyDescent="0.3">
      <c r="A71" s="320"/>
      <c r="B71" s="320"/>
      <c r="C71" s="320"/>
      <c r="D71" s="320"/>
      <c r="E71" s="320"/>
      <c r="F71" s="320"/>
      <c r="G71" s="320"/>
      <c r="H71" s="320"/>
      <c r="I71" s="320"/>
      <c r="J71" s="320"/>
      <c r="K71" s="320"/>
      <c r="L71" s="320"/>
      <c r="M71" s="320"/>
      <c r="N71" s="320"/>
      <c r="O71" s="320"/>
      <c r="P71" s="320"/>
      <c r="Q71" s="320"/>
      <c r="R71" s="321"/>
      <c r="S71" s="4"/>
    </row>
    <row r="72" spans="1:19" ht="21" customHeight="1" x14ac:dyDescent="0.25">
      <c r="A72" s="378" t="s">
        <v>51</v>
      </c>
      <c r="B72" s="379"/>
      <c r="C72" s="379"/>
      <c r="D72" s="379"/>
      <c r="E72" s="379"/>
      <c r="F72" s="379"/>
      <c r="G72" s="379"/>
      <c r="H72" s="380"/>
      <c r="I72" s="497" t="s">
        <v>155</v>
      </c>
      <c r="J72" s="498"/>
      <c r="K72" s="498"/>
      <c r="L72" s="498"/>
      <c r="M72" s="498"/>
      <c r="N72" s="498"/>
      <c r="O72" s="498"/>
      <c r="P72" s="498"/>
      <c r="Q72" s="499"/>
      <c r="R72" s="17">
        <v>0</v>
      </c>
      <c r="S72" s="4"/>
    </row>
    <row r="73" spans="1:19" ht="21" customHeight="1" x14ac:dyDescent="0.25">
      <c r="A73" s="381"/>
      <c r="B73" s="382"/>
      <c r="C73" s="382"/>
      <c r="D73" s="382"/>
      <c r="E73" s="382"/>
      <c r="F73" s="382"/>
      <c r="G73" s="382"/>
      <c r="H73" s="383"/>
      <c r="I73" s="312" t="s">
        <v>156</v>
      </c>
      <c r="J73" s="402"/>
      <c r="K73" s="402"/>
      <c r="L73" s="402"/>
      <c r="M73" s="402"/>
      <c r="N73" s="402"/>
      <c r="O73" s="402"/>
      <c r="P73" s="402"/>
      <c r="Q73" s="313"/>
      <c r="R73" s="18">
        <v>0</v>
      </c>
      <c r="S73" s="4"/>
    </row>
    <row r="74" spans="1:19" ht="21" customHeight="1" x14ac:dyDescent="0.25">
      <c r="A74" s="381"/>
      <c r="B74" s="382"/>
      <c r="C74" s="382"/>
      <c r="D74" s="382"/>
      <c r="E74" s="382"/>
      <c r="F74" s="382"/>
      <c r="G74" s="382"/>
      <c r="H74" s="383"/>
      <c r="I74" s="491"/>
      <c r="J74" s="492"/>
      <c r="K74" s="492"/>
      <c r="L74" s="492"/>
      <c r="M74" s="492"/>
      <c r="N74" s="492"/>
      <c r="O74" s="492"/>
      <c r="P74" s="492"/>
      <c r="Q74" s="493"/>
      <c r="R74" s="18">
        <v>0</v>
      </c>
      <c r="S74" s="4"/>
    </row>
    <row r="75" spans="1:19" ht="21" customHeight="1" x14ac:dyDescent="0.25">
      <c r="A75" s="381"/>
      <c r="B75" s="382"/>
      <c r="C75" s="382"/>
      <c r="D75" s="382"/>
      <c r="E75" s="382"/>
      <c r="F75" s="382"/>
      <c r="G75" s="382"/>
      <c r="H75" s="383"/>
      <c r="I75" s="491"/>
      <c r="J75" s="492"/>
      <c r="K75" s="492"/>
      <c r="L75" s="492"/>
      <c r="M75" s="492"/>
      <c r="N75" s="492"/>
      <c r="O75" s="492"/>
      <c r="P75" s="492"/>
      <c r="Q75" s="493"/>
      <c r="R75" s="18">
        <v>0</v>
      </c>
      <c r="S75" s="4"/>
    </row>
    <row r="76" spans="1:19" ht="21" customHeight="1" x14ac:dyDescent="0.25">
      <c r="A76" s="381"/>
      <c r="B76" s="382"/>
      <c r="C76" s="382"/>
      <c r="D76" s="382"/>
      <c r="E76" s="382"/>
      <c r="F76" s="382"/>
      <c r="G76" s="382"/>
      <c r="H76" s="383"/>
      <c r="I76" s="491"/>
      <c r="J76" s="492"/>
      <c r="K76" s="492"/>
      <c r="L76" s="492"/>
      <c r="M76" s="492"/>
      <c r="N76" s="492"/>
      <c r="O76" s="492"/>
      <c r="P76" s="492"/>
      <c r="Q76" s="493"/>
      <c r="R76" s="18">
        <v>0</v>
      </c>
      <c r="S76" s="4"/>
    </row>
    <row r="77" spans="1:19" ht="21" customHeight="1" x14ac:dyDescent="0.25">
      <c r="A77" s="381"/>
      <c r="B77" s="382"/>
      <c r="C77" s="382"/>
      <c r="D77" s="382"/>
      <c r="E77" s="382"/>
      <c r="F77" s="382"/>
      <c r="G77" s="382"/>
      <c r="H77" s="383"/>
      <c r="I77" s="491"/>
      <c r="J77" s="492"/>
      <c r="K77" s="492"/>
      <c r="L77" s="492"/>
      <c r="M77" s="492"/>
      <c r="N77" s="492"/>
      <c r="O77" s="492"/>
      <c r="P77" s="492"/>
      <c r="Q77" s="493"/>
      <c r="R77" s="18">
        <v>0</v>
      </c>
      <c r="S77" s="4"/>
    </row>
    <row r="78" spans="1:19" ht="21" customHeight="1" x14ac:dyDescent="0.25">
      <c r="A78" s="381"/>
      <c r="B78" s="382"/>
      <c r="C78" s="382"/>
      <c r="D78" s="382"/>
      <c r="E78" s="382"/>
      <c r="F78" s="382"/>
      <c r="G78" s="382"/>
      <c r="H78" s="383"/>
      <c r="I78" s="491"/>
      <c r="J78" s="492"/>
      <c r="K78" s="492"/>
      <c r="L78" s="492"/>
      <c r="M78" s="492"/>
      <c r="N78" s="492"/>
      <c r="O78" s="492"/>
      <c r="P78" s="492"/>
      <c r="Q78" s="493"/>
      <c r="R78" s="18">
        <v>0</v>
      </c>
      <c r="S78" s="4"/>
    </row>
    <row r="79" spans="1:19" ht="21" customHeight="1" x14ac:dyDescent="0.25">
      <c r="A79" s="381"/>
      <c r="B79" s="382"/>
      <c r="C79" s="382"/>
      <c r="D79" s="382"/>
      <c r="E79" s="382"/>
      <c r="F79" s="382"/>
      <c r="G79" s="382"/>
      <c r="H79" s="383"/>
      <c r="I79" s="491"/>
      <c r="J79" s="492"/>
      <c r="K79" s="492"/>
      <c r="L79" s="492"/>
      <c r="M79" s="492"/>
      <c r="N79" s="492"/>
      <c r="O79" s="492"/>
      <c r="P79" s="492"/>
      <c r="Q79" s="493"/>
      <c r="R79" s="18">
        <v>0</v>
      </c>
      <c r="S79" s="4"/>
    </row>
    <row r="80" spans="1:19" ht="21" customHeight="1" x14ac:dyDescent="0.25">
      <c r="A80" s="381"/>
      <c r="B80" s="382"/>
      <c r="C80" s="382"/>
      <c r="D80" s="382"/>
      <c r="E80" s="382"/>
      <c r="F80" s="382"/>
      <c r="G80" s="382"/>
      <c r="H80" s="383"/>
      <c r="I80" s="491"/>
      <c r="J80" s="492"/>
      <c r="K80" s="492"/>
      <c r="L80" s="492"/>
      <c r="M80" s="492"/>
      <c r="N80" s="492"/>
      <c r="O80" s="492"/>
      <c r="P80" s="492"/>
      <c r="Q80" s="493"/>
      <c r="R80" s="18">
        <v>0</v>
      </c>
      <c r="S80" s="4"/>
    </row>
    <row r="81" spans="1:19" ht="21" customHeight="1" thickBot="1" x14ac:dyDescent="0.3">
      <c r="A81" s="384"/>
      <c r="B81" s="385"/>
      <c r="C81" s="385"/>
      <c r="D81" s="385"/>
      <c r="E81" s="385"/>
      <c r="F81" s="385"/>
      <c r="G81" s="385"/>
      <c r="H81" s="386"/>
      <c r="I81" s="317" t="s">
        <v>7</v>
      </c>
      <c r="J81" s="318"/>
      <c r="K81" s="318"/>
      <c r="L81" s="318"/>
      <c r="M81" s="318"/>
      <c r="N81" s="318"/>
      <c r="O81" s="318"/>
      <c r="P81" s="318"/>
      <c r="Q81" s="319"/>
      <c r="R81" s="44">
        <f>SUM(R72:R80)</f>
        <v>0</v>
      </c>
      <c r="S81" s="4"/>
    </row>
    <row r="82" spans="1:19" ht="21" customHeight="1" thickBot="1" x14ac:dyDescent="0.3">
      <c r="A82" s="423"/>
      <c r="B82" s="423"/>
      <c r="C82" s="423"/>
      <c r="D82" s="423"/>
      <c r="E82" s="423"/>
      <c r="F82" s="423"/>
      <c r="G82" s="423"/>
      <c r="H82" s="423"/>
      <c r="I82" s="423"/>
      <c r="J82" s="423"/>
      <c r="K82" s="423"/>
      <c r="L82" s="423"/>
      <c r="M82" s="423"/>
      <c r="N82" s="423"/>
      <c r="O82" s="423"/>
      <c r="P82" s="423"/>
      <c r="Q82" s="423"/>
      <c r="R82" s="424"/>
      <c r="S82" s="4"/>
    </row>
    <row r="83" spans="1:19" ht="21" customHeight="1" x14ac:dyDescent="0.25">
      <c r="A83" s="378" t="s">
        <v>179</v>
      </c>
      <c r="B83" s="379"/>
      <c r="C83" s="379"/>
      <c r="D83" s="379"/>
      <c r="E83" s="379"/>
      <c r="F83" s="379"/>
      <c r="G83" s="379"/>
      <c r="H83" s="380"/>
      <c r="I83" s="494" t="s">
        <v>29</v>
      </c>
      <c r="J83" s="495"/>
      <c r="K83" s="46" t="s">
        <v>30</v>
      </c>
      <c r="L83" s="496" t="s">
        <v>31</v>
      </c>
      <c r="M83" s="496"/>
      <c r="N83" s="496" t="s">
        <v>32</v>
      </c>
      <c r="O83" s="496"/>
      <c r="P83" s="47" t="s">
        <v>10</v>
      </c>
      <c r="Q83" s="47" t="s">
        <v>18</v>
      </c>
      <c r="R83" s="48" t="s">
        <v>9</v>
      </c>
      <c r="S83" s="4"/>
    </row>
    <row r="84" spans="1:19" ht="21" customHeight="1" x14ac:dyDescent="0.25">
      <c r="A84" s="381"/>
      <c r="B84" s="382"/>
      <c r="C84" s="382"/>
      <c r="D84" s="382"/>
      <c r="E84" s="382"/>
      <c r="F84" s="382"/>
      <c r="G84" s="382"/>
      <c r="H84" s="383"/>
      <c r="I84" s="301"/>
      <c r="J84" s="302"/>
      <c r="K84" s="14">
        <v>0</v>
      </c>
      <c r="L84" s="314">
        <v>0</v>
      </c>
      <c r="M84" s="314"/>
      <c r="N84" s="314">
        <v>0</v>
      </c>
      <c r="O84" s="314"/>
      <c r="P84" s="2">
        <v>0</v>
      </c>
      <c r="Q84" s="2">
        <v>0</v>
      </c>
      <c r="R84" s="15">
        <f t="shared" ref="R84:R87" si="21">SUM(K84:Q84)</f>
        <v>0</v>
      </c>
      <c r="S84" s="4"/>
    </row>
    <row r="85" spans="1:19" ht="21" customHeight="1" x14ac:dyDescent="0.25">
      <c r="A85" s="381"/>
      <c r="B85" s="382"/>
      <c r="C85" s="382"/>
      <c r="D85" s="382"/>
      <c r="E85" s="382"/>
      <c r="F85" s="382"/>
      <c r="G85" s="382"/>
      <c r="H85" s="383"/>
      <c r="I85" s="315"/>
      <c r="J85" s="316"/>
      <c r="K85" s="14">
        <v>0</v>
      </c>
      <c r="L85" s="314">
        <v>0</v>
      </c>
      <c r="M85" s="314"/>
      <c r="N85" s="314">
        <v>0</v>
      </c>
      <c r="O85" s="314"/>
      <c r="P85" s="2">
        <v>0</v>
      </c>
      <c r="Q85" s="1">
        <v>0</v>
      </c>
      <c r="R85" s="15">
        <f t="shared" si="21"/>
        <v>0</v>
      </c>
      <c r="S85" s="4"/>
    </row>
    <row r="86" spans="1:19" ht="21" customHeight="1" x14ac:dyDescent="0.25">
      <c r="A86" s="381"/>
      <c r="B86" s="382"/>
      <c r="C86" s="382"/>
      <c r="D86" s="382"/>
      <c r="E86" s="382"/>
      <c r="F86" s="382"/>
      <c r="G86" s="382"/>
      <c r="H86" s="383"/>
      <c r="I86" s="315"/>
      <c r="J86" s="316"/>
      <c r="K86" s="14">
        <v>0</v>
      </c>
      <c r="L86" s="314">
        <v>0</v>
      </c>
      <c r="M86" s="314"/>
      <c r="N86" s="314">
        <v>0</v>
      </c>
      <c r="O86" s="314"/>
      <c r="P86" s="2">
        <v>0</v>
      </c>
      <c r="Q86" s="1">
        <v>0</v>
      </c>
      <c r="R86" s="15">
        <f t="shared" si="21"/>
        <v>0</v>
      </c>
      <c r="S86" s="4"/>
    </row>
    <row r="87" spans="1:19" ht="21" customHeight="1" x14ac:dyDescent="0.25">
      <c r="A87" s="381"/>
      <c r="B87" s="382"/>
      <c r="C87" s="382"/>
      <c r="D87" s="382"/>
      <c r="E87" s="382"/>
      <c r="F87" s="382"/>
      <c r="G87" s="382"/>
      <c r="H87" s="383"/>
      <c r="I87" s="315"/>
      <c r="J87" s="316"/>
      <c r="K87" s="14">
        <v>0</v>
      </c>
      <c r="L87" s="314">
        <v>0</v>
      </c>
      <c r="M87" s="314"/>
      <c r="N87" s="314">
        <v>0</v>
      </c>
      <c r="O87" s="314"/>
      <c r="P87" s="2">
        <v>0</v>
      </c>
      <c r="Q87" s="1">
        <v>0</v>
      </c>
      <c r="R87" s="15">
        <f t="shared" si="21"/>
        <v>0</v>
      </c>
      <c r="S87" s="4"/>
    </row>
    <row r="88" spans="1:19" ht="21" customHeight="1" thickBot="1" x14ac:dyDescent="0.3">
      <c r="A88" s="384"/>
      <c r="B88" s="385"/>
      <c r="C88" s="385"/>
      <c r="D88" s="385"/>
      <c r="E88" s="385"/>
      <c r="F88" s="385"/>
      <c r="G88" s="385"/>
      <c r="H88" s="386"/>
      <c r="I88" s="317" t="s">
        <v>7</v>
      </c>
      <c r="J88" s="318"/>
      <c r="K88" s="318"/>
      <c r="L88" s="318"/>
      <c r="M88" s="318"/>
      <c r="N88" s="318"/>
      <c r="O88" s="318"/>
      <c r="P88" s="318"/>
      <c r="Q88" s="319"/>
      <c r="R88" s="44">
        <f>SUM(R84:R87)</f>
        <v>0</v>
      </c>
      <c r="S88" s="4"/>
    </row>
    <row r="89" spans="1:19" ht="21" customHeight="1" thickBot="1" x14ac:dyDescent="0.3">
      <c r="A89" s="320"/>
      <c r="B89" s="320"/>
      <c r="C89" s="320"/>
      <c r="D89" s="320"/>
      <c r="E89" s="320"/>
      <c r="F89" s="320"/>
      <c r="G89" s="320"/>
      <c r="H89" s="320"/>
      <c r="I89" s="320"/>
      <c r="J89" s="320"/>
      <c r="K89" s="320"/>
      <c r="L89" s="320"/>
      <c r="M89" s="320"/>
      <c r="N89" s="320"/>
      <c r="O89" s="320"/>
      <c r="P89" s="320"/>
      <c r="Q89" s="320"/>
      <c r="R89" s="321"/>
      <c r="S89" s="4"/>
    </row>
    <row r="90" spans="1:19" ht="21" customHeight="1" x14ac:dyDescent="0.25">
      <c r="A90" s="378" t="s">
        <v>191</v>
      </c>
      <c r="B90" s="379"/>
      <c r="C90" s="379"/>
      <c r="D90" s="379"/>
      <c r="E90" s="379"/>
      <c r="F90" s="379"/>
      <c r="G90" s="379"/>
      <c r="H90" s="380"/>
      <c r="I90" s="494" t="s">
        <v>29</v>
      </c>
      <c r="J90" s="495"/>
      <c r="K90" s="201" t="s">
        <v>30</v>
      </c>
      <c r="L90" s="496" t="s">
        <v>31</v>
      </c>
      <c r="M90" s="496"/>
      <c r="N90" s="496" t="s">
        <v>32</v>
      </c>
      <c r="O90" s="496"/>
      <c r="P90" s="202" t="s">
        <v>10</v>
      </c>
      <c r="Q90" s="202" t="s">
        <v>18</v>
      </c>
      <c r="R90" s="48" t="s">
        <v>9</v>
      </c>
      <c r="S90" s="4"/>
    </row>
    <row r="91" spans="1:19" ht="21" customHeight="1" x14ac:dyDescent="0.25">
      <c r="A91" s="381"/>
      <c r="B91" s="382"/>
      <c r="C91" s="382"/>
      <c r="D91" s="382"/>
      <c r="E91" s="382"/>
      <c r="F91" s="382"/>
      <c r="G91" s="382"/>
      <c r="H91" s="383"/>
      <c r="I91" s="301"/>
      <c r="J91" s="302"/>
      <c r="K91" s="126">
        <v>0</v>
      </c>
      <c r="L91" s="314">
        <v>0</v>
      </c>
      <c r="M91" s="314"/>
      <c r="N91" s="314">
        <v>0</v>
      </c>
      <c r="O91" s="314"/>
      <c r="P91" s="2">
        <v>0</v>
      </c>
      <c r="Q91" s="2">
        <v>0</v>
      </c>
      <c r="R91" s="15">
        <f t="shared" ref="R91:R94" si="22">SUM(K91:Q91)</f>
        <v>0</v>
      </c>
      <c r="S91" s="4"/>
    </row>
    <row r="92" spans="1:19" ht="21" customHeight="1" x14ac:dyDescent="0.25">
      <c r="A92" s="381"/>
      <c r="B92" s="382"/>
      <c r="C92" s="382"/>
      <c r="D92" s="382"/>
      <c r="E92" s="382"/>
      <c r="F92" s="382"/>
      <c r="G92" s="382"/>
      <c r="H92" s="383"/>
      <c r="I92" s="315"/>
      <c r="J92" s="316"/>
      <c r="K92" s="126">
        <v>0</v>
      </c>
      <c r="L92" s="314">
        <v>0</v>
      </c>
      <c r="M92" s="314"/>
      <c r="N92" s="314">
        <v>0</v>
      </c>
      <c r="O92" s="314"/>
      <c r="P92" s="2">
        <v>0</v>
      </c>
      <c r="Q92" s="1">
        <v>0</v>
      </c>
      <c r="R92" s="15">
        <f t="shared" si="22"/>
        <v>0</v>
      </c>
      <c r="S92" s="4"/>
    </row>
    <row r="93" spans="1:19" ht="21" customHeight="1" x14ac:dyDescent="0.25">
      <c r="A93" s="381"/>
      <c r="B93" s="382"/>
      <c r="C93" s="382"/>
      <c r="D93" s="382"/>
      <c r="E93" s="382"/>
      <c r="F93" s="382"/>
      <c r="G93" s="382"/>
      <c r="H93" s="383"/>
      <c r="I93" s="315"/>
      <c r="J93" s="316"/>
      <c r="K93" s="126">
        <v>0</v>
      </c>
      <c r="L93" s="314">
        <v>0</v>
      </c>
      <c r="M93" s="314"/>
      <c r="N93" s="314">
        <v>0</v>
      </c>
      <c r="O93" s="314"/>
      <c r="P93" s="2">
        <v>0</v>
      </c>
      <c r="Q93" s="1">
        <v>0</v>
      </c>
      <c r="R93" s="15">
        <f t="shared" si="22"/>
        <v>0</v>
      </c>
      <c r="S93" s="4"/>
    </row>
    <row r="94" spans="1:19" ht="21" customHeight="1" x14ac:dyDescent="0.25">
      <c r="A94" s="381"/>
      <c r="B94" s="382"/>
      <c r="C94" s="382"/>
      <c r="D94" s="382"/>
      <c r="E94" s="382"/>
      <c r="F94" s="382"/>
      <c r="G94" s="382"/>
      <c r="H94" s="383"/>
      <c r="I94" s="315"/>
      <c r="J94" s="316"/>
      <c r="K94" s="126">
        <v>0</v>
      </c>
      <c r="L94" s="314">
        <v>0</v>
      </c>
      <c r="M94" s="314"/>
      <c r="N94" s="314">
        <v>0</v>
      </c>
      <c r="O94" s="314"/>
      <c r="P94" s="2">
        <v>0</v>
      </c>
      <c r="Q94" s="1">
        <v>0</v>
      </c>
      <c r="R94" s="15">
        <f t="shared" si="22"/>
        <v>0</v>
      </c>
      <c r="S94" s="4"/>
    </row>
    <row r="95" spans="1:19" ht="21" customHeight="1" thickBot="1" x14ac:dyDescent="0.3">
      <c r="A95" s="384"/>
      <c r="B95" s="385"/>
      <c r="C95" s="385"/>
      <c r="D95" s="385"/>
      <c r="E95" s="385"/>
      <c r="F95" s="385"/>
      <c r="G95" s="385"/>
      <c r="H95" s="386"/>
      <c r="I95" s="317" t="s">
        <v>7</v>
      </c>
      <c r="J95" s="318"/>
      <c r="K95" s="318"/>
      <c r="L95" s="318"/>
      <c r="M95" s="318"/>
      <c r="N95" s="318"/>
      <c r="O95" s="318"/>
      <c r="P95" s="318"/>
      <c r="Q95" s="319"/>
      <c r="R95" s="44">
        <f>SUM(R91:R94)</f>
        <v>0</v>
      </c>
      <c r="S95" s="4"/>
    </row>
    <row r="96" spans="1:19" ht="21" customHeight="1" thickBot="1" x14ac:dyDescent="0.3">
      <c r="A96" s="320"/>
      <c r="B96" s="320"/>
      <c r="C96" s="320"/>
      <c r="D96" s="320"/>
      <c r="E96" s="320"/>
      <c r="F96" s="320"/>
      <c r="G96" s="320"/>
      <c r="H96" s="320"/>
      <c r="I96" s="320"/>
      <c r="J96" s="320"/>
      <c r="K96" s="320"/>
      <c r="L96" s="320"/>
      <c r="M96" s="320"/>
      <c r="N96" s="320"/>
      <c r="O96" s="320"/>
      <c r="P96" s="320"/>
      <c r="Q96" s="320"/>
      <c r="R96" s="321"/>
      <c r="S96" s="4"/>
    </row>
    <row r="97" spans="1:22" ht="35.25" customHeight="1" x14ac:dyDescent="0.25">
      <c r="A97" s="378" t="s">
        <v>195</v>
      </c>
      <c r="B97" s="379"/>
      <c r="C97" s="379"/>
      <c r="D97" s="379"/>
      <c r="E97" s="379"/>
      <c r="F97" s="379"/>
      <c r="G97" s="379"/>
      <c r="H97" s="380"/>
      <c r="I97" s="488" t="s">
        <v>11</v>
      </c>
      <c r="J97" s="488"/>
      <c r="K97" s="488"/>
      <c r="L97" s="488" t="s">
        <v>13</v>
      </c>
      <c r="M97" s="488"/>
      <c r="N97" s="488"/>
      <c r="O97" s="488"/>
      <c r="P97" s="489" t="s">
        <v>12</v>
      </c>
      <c r="Q97" s="490"/>
      <c r="R97" s="20" t="s">
        <v>9</v>
      </c>
      <c r="S97" s="4"/>
    </row>
    <row r="98" spans="1:22" ht="35.25" customHeight="1" x14ac:dyDescent="0.25">
      <c r="A98" s="381"/>
      <c r="B98" s="382"/>
      <c r="C98" s="382"/>
      <c r="D98" s="382"/>
      <c r="E98" s="382"/>
      <c r="F98" s="382"/>
      <c r="G98" s="382"/>
      <c r="H98" s="383"/>
      <c r="I98" s="487" t="s">
        <v>129</v>
      </c>
      <c r="J98" s="487"/>
      <c r="K98" s="487"/>
      <c r="L98" s="377"/>
      <c r="M98" s="377"/>
      <c r="N98" s="377"/>
      <c r="O98" s="377"/>
      <c r="P98" s="312">
        <v>0</v>
      </c>
      <c r="Q98" s="313"/>
      <c r="R98" s="15">
        <f>SUM(L98*P98)</f>
        <v>0</v>
      </c>
      <c r="S98" s="4"/>
    </row>
    <row r="99" spans="1:22" ht="35.25" customHeight="1" x14ac:dyDescent="0.25">
      <c r="A99" s="381"/>
      <c r="B99" s="382"/>
      <c r="C99" s="382"/>
      <c r="D99" s="382"/>
      <c r="E99" s="382"/>
      <c r="F99" s="382"/>
      <c r="G99" s="382"/>
      <c r="H99" s="383"/>
      <c r="I99" s="306" t="s">
        <v>130</v>
      </c>
      <c r="J99" s="307"/>
      <c r="K99" s="308"/>
      <c r="L99" s="309"/>
      <c r="M99" s="310"/>
      <c r="N99" s="310"/>
      <c r="O99" s="311"/>
      <c r="P99" s="312">
        <v>0</v>
      </c>
      <c r="Q99" s="313"/>
      <c r="R99" s="15">
        <f>L99*P99</f>
        <v>0</v>
      </c>
      <c r="S99" s="4"/>
    </row>
    <row r="100" spans="1:22" ht="35.25" customHeight="1" x14ac:dyDescent="0.25">
      <c r="A100" s="381"/>
      <c r="B100" s="382"/>
      <c r="C100" s="382"/>
      <c r="D100" s="382"/>
      <c r="E100" s="382"/>
      <c r="F100" s="382"/>
      <c r="G100" s="382"/>
      <c r="H100" s="383"/>
      <c r="I100" s="306" t="s">
        <v>131</v>
      </c>
      <c r="J100" s="307"/>
      <c r="K100" s="308"/>
      <c r="L100" s="309"/>
      <c r="M100" s="310"/>
      <c r="N100" s="310"/>
      <c r="O100" s="311"/>
      <c r="P100" s="312">
        <v>0</v>
      </c>
      <c r="Q100" s="313"/>
      <c r="R100" s="15">
        <f>L100*P100</f>
        <v>0</v>
      </c>
      <c r="S100" s="4"/>
    </row>
    <row r="101" spans="1:22" ht="35.25" customHeight="1" x14ac:dyDescent="0.25">
      <c r="A101" s="381"/>
      <c r="B101" s="382"/>
      <c r="C101" s="382"/>
      <c r="D101" s="382"/>
      <c r="E101" s="382"/>
      <c r="F101" s="382"/>
      <c r="G101" s="382"/>
      <c r="H101" s="383"/>
      <c r="I101" s="306" t="s">
        <v>132</v>
      </c>
      <c r="J101" s="307"/>
      <c r="K101" s="308"/>
      <c r="L101" s="309"/>
      <c r="M101" s="310"/>
      <c r="N101" s="310"/>
      <c r="O101" s="311"/>
      <c r="P101" s="312">
        <v>0</v>
      </c>
      <c r="Q101" s="313"/>
      <c r="R101" s="15">
        <f>L101*P101</f>
        <v>0</v>
      </c>
      <c r="S101" s="4"/>
    </row>
    <row r="102" spans="1:22" ht="38.25" customHeight="1" x14ac:dyDescent="0.25">
      <c r="A102" s="381"/>
      <c r="B102" s="382"/>
      <c r="C102" s="382"/>
      <c r="D102" s="382"/>
      <c r="E102" s="382"/>
      <c r="F102" s="382"/>
      <c r="G102" s="382"/>
      <c r="H102" s="383"/>
      <c r="I102" s="635" t="s">
        <v>189</v>
      </c>
      <c r="J102" s="377"/>
      <c r="K102" s="377"/>
      <c r="L102" s="377"/>
      <c r="M102" s="377"/>
      <c r="N102" s="377"/>
      <c r="O102" s="377"/>
      <c r="P102" s="312">
        <v>0</v>
      </c>
      <c r="Q102" s="313"/>
      <c r="R102" s="15">
        <f>SUM(L102*P102)</f>
        <v>0</v>
      </c>
      <c r="S102" s="4"/>
    </row>
    <row r="103" spans="1:22" ht="39" customHeight="1" x14ac:dyDescent="0.25">
      <c r="A103" s="381"/>
      <c r="B103" s="382"/>
      <c r="C103" s="382"/>
      <c r="D103" s="382"/>
      <c r="E103" s="382"/>
      <c r="F103" s="382"/>
      <c r="G103" s="382"/>
      <c r="H103" s="383"/>
      <c r="I103" s="635" t="s">
        <v>190</v>
      </c>
      <c r="J103" s="377"/>
      <c r="K103" s="377"/>
      <c r="L103" s="377"/>
      <c r="M103" s="377"/>
      <c r="N103" s="377"/>
      <c r="O103" s="377"/>
      <c r="P103" s="312">
        <v>0</v>
      </c>
      <c r="Q103" s="313"/>
      <c r="R103" s="15">
        <f>SUM(L103*P103)</f>
        <v>0</v>
      </c>
      <c r="S103" s="4"/>
    </row>
    <row r="104" spans="1:22" ht="35.25" customHeight="1" thickBot="1" x14ac:dyDescent="0.3">
      <c r="A104" s="384"/>
      <c r="B104" s="385"/>
      <c r="C104" s="385"/>
      <c r="D104" s="385"/>
      <c r="E104" s="385"/>
      <c r="F104" s="385"/>
      <c r="G104" s="385"/>
      <c r="H104" s="386"/>
      <c r="I104" s="387"/>
      <c r="J104" s="388"/>
      <c r="K104" s="388"/>
      <c r="L104" s="388"/>
      <c r="M104" s="388"/>
      <c r="N104" s="388"/>
      <c r="O104" s="388"/>
      <c r="P104" s="388"/>
      <c r="Q104" s="389"/>
      <c r="R104" s="44">
        <f>SUM(R98:R103)</f>
        <v>0</v>
      </c>
      <c r="S104" s="4"/>
    </row>
    <row r="105" spans="1:22" ht="21" customHeight="1" thickBot="1" x14ac:dyDescent="0.3">
      <c r="A105" s="425"/>
      <c r="B105" s="425"/>
      <c r="C105" s="425"/>
      <c r="D105" s="425"/>
      <c r="E105" s="425"/>
      <c r="F105" s="425"/>
      <c r="G105" s="425"/>
      <c r="H105" s="425"/>
      <c r="I105" s="425"/>
      <c r="J105" s="425"/>
      <c r="K105" s="425"/>
      <c r="L105" s="425"/>
      <c r="M105" s="425"/>
      <c r="N105" s="425"/>
      <c r="O105" s="425"/>
      <c r="P105" s="425"/>
      <c r="Q105" s="425"/>
      <c r="R105" s="426"/>
      <c r="S105" s="4"/>
      <c r="U105" s="196" t="s">
        <v>180</v>
      </c>
    </row>
    <row r="106" spans="1:22" ht="21" customHeight="1" x14ac:dyDescent="0.25">
      <c r="A106" s="378" t="s">
        <v>53</v>
      </c>
      <c r="B106" s="379"/>
      <c r="C106" s="379"/>
      <c r="D106" s="379"/>
      <c r="E106" s="379"/>
      <c r="F106" s="379"/>
      <c r="G106" s="379"/>
      <c r="H106" s="380"/>
      <c r="I106" s="390"/>
      <c r="J106" s="391"/>
      <c r="K106" s="391"/>
      <c r="L106" s="391"/>
      <c r="M106" s="391"/>
      <c r="N106" s="391"/>
      <c r="O106" s="391"/>
      <c r="P106" s="391"/>
      <c r="Q106" s="392"/>
      <c r="R106" s="17">
        <v>0</v>
      </c>
      <c r="S106" s="4"/>
      <c r="U106" s="135">
        <v>0</v>
      </c>
      <c r="V106" s="134" t="s">
        <v>108</v>
      </c>
    </row>
    <row r="107" spans="1:22" ht="21" customHeight="1" x14ac:dyDescent="0.25">
      <c r="A107" s="381"/>
      <c r="B107" s="382"/>
      <c r="C107" s="382"/>
      <c r="D107" s="382"/>
      <c r="E107" s="382"/>
      <c r="F107" s="382"/>
      <c r="G107" s="382"/>
      <c r="H107" s="383"/>
      <c r="I107" s="303"/>
      <c r="J107" s="304"/>
      <c r="K107" s="304"/>
      <c r="L107" s="304"/>
      <c r="M107" s="304"/>
      <c r="N107" s="304"/>
      <c r="O107" s="304"/>
      <c r="P107" s="304"/>
      <c r="Q107" s="305"/>
      <c r="R107" s="18">
        <v>0</v>
      </c>
      <c r="S107" s="4"/>
      <c r="U107" s="135">
        <v>0</v>
      </c>
    </row>
    <row r="108" spans="1:22" ht="21" customHeight="1" x14ac:dyDescent="0.25">
      <c r="A108" s="381"/>
      <c r="B108" s="382"/>
      <c r="C108" s="382"/>
      <c r="D108" s="382"/>
      <c r="E108" s="382"/>
      <c r="F108" s="382"/>
      <c r="G108" s="382"/>
      <c r="H108" s="383"/>
      <c r="I108" s="303"/>
      <c r="J108" s="304"/>
      <c r="K108" s="304"/>
      <c r="L108" s="304"/>
      <c r="M108" s="304"/>
      <c r="N108" s="304"/>
      <c r="O108" s="304"/>
      <c r="P108" s="304"/>
      <c r="Q108" s="305"/>
      <c r="R108" s="133">
        <v>0</v>
      </c>
      <c r="S108" s="4"/>
      <c r="U108" s="135">
        <v>0</v>
      </c>
    </row>
    <row r="109" spans="1:22" ht="21" customHeight="1" x14ac:dyDescent="0.25">
      <c r="A109" s="381"/>
      <c r="B109" s="382"/>
      <c r="C109" s="382"/>
      <c r="D109" s="382"/>
      <c r="E109" s="382"/>
      <c r="F109" s="382"/>
      <c r="G109" s="382"/>
      <c r="H109" s="383"/>
      <c r="I109" s="393"/>
      <c r="J109" s="394"/>
      <c r="K109" s="394"/>
      <c r="L109" s="394"/>
      <c r="M109" s="394"/>
      <c r="N109" s="394"/>
      <c r="O109" s="394"/>
      <c r="P109" s="394"/>
      <c r="Q109" s="395"/>
      <c r="R109" s="18">
        <v>0</v>
      </c>
      <c r="S109" s="4"/>
      <c r="U109" s="135">
        <v>0</v>
      </c>
    </row>
    <row r="110" spans="1:22" ht="21" customHeight="1" thickBot="1" x14ac:dyDescent="0.3">
      <c r="A110" s="384"/>
      <c r="B110" s="385"/>
      <c r="C110" s="385"/>
      <c r="D110" s="385"/>
      <c r="E110" s="385"/>
      <c r="F110" s="385"/>
      <c r="G110" s="385"/>
      <c r="H110" s="386"/>
      <c r="I110" s="387" t="s">
        <v>8</v>
      </c>
      <c r="J110" s="388"/>
      <c r="K110" s="388"/>
      <c r="L110" s="388"/>
      <c r="M110" s="388"/>
      <c r="N110" s="388"/>
      <c r="O110" s="388"/>
      <c r="P110" s="388"/>
      <c r="Q110" s="389"/>
      <c r="R110" s="44">
        <f>SUM(R106:R109)</f>
        <v>0</v>
      </c>
      <c r="S110" s="4"/>
      <c r="U110" s="195">
        <f>SUM(U106:U109)</f>
        <v>0</v>
      </c>
    </row>
    <row r="111" spans="1:22" ht="21.75" customHeight="1" thickBot="1" x14ac:dyDescent="0.3">
      <c r="A111" s="427"/>
      <c r="B111" s="427"/>
      <c r="C111" s="427"/>
      <c r="D111" s="427"/>
      <c r="E111" s="427"/>
      <c r="F111" s="427"/>
      <c r="G111" s="427"/>
      <c r="H111" s="427"/>
      <c r="I111" s="427"/>
      <c r="J111" s="427"/>
      <c r="K111" s="427"/>
      <c r="L111" s="427"/>
      <c r="M111" s="427"/>
      <c r="N111" s="427"/>
      <c r="O111" s="427"/>
      <c r="P111" s="427"/>
      <c r="Q111" s="427"/>
      <c r="R111" s="428"/>
      <c r="S111" s="4"/>
    </row>
    <row r="112" spans="1:22" ht="21" customHeight="1" x14ac:dyDescent="0.25">
      <c r="A112" s="378" t="s">
        <v>52</v>
      </c>
      <c r="B112" s="379"/>
      <c r="C112" s="379"/>
      <c r="D112" s="379"/>
      <c r="E112" s="379"/>
      <c r="F112" s="379"/>
      <c r="G112" s="379"/>
      <c r="H112" s="380"/>
      <c r="I112" s="481"/>
      <c r="J112" s="482"/>
      <c r="K112" s="482"/>
      <c r="L112" s="482"/>
      <c r="M112" s="482"/>
      <c r="N112" s="482"/>
      <c r="O112" s="482"/>
      <c r="P112" s="482"/>
      <c r="Q112" s="483"/>
      <c r="R112" s="17">
        <v>0</v>
      </c>
      <c r="S112" s="4"/>
    </row>
    <row r="113" spans="1:19" ht="21" customHeight="1" x14ac:dyDescent="0.25">
      <c r="A113" s="381"/>
      <c r="B113" s="382"/>
      <c r="C113" s="382"/>
      <c r="D113" s="382"/>
      <c r="E113" s="382"/>
      <c r="F113" s="382"/>
      <c r="G113" s="382"/>
      <c r="H113" s="383"/>
      <c r="I113" s="484"/>
      <c r="J113" s="485"/>
      <c r="K113" s="485"/>
      <c r="L113" s="485"/>
      <c r="M113" s="485"/>
      <c r="N113" s="485"/>
      <c r="O113" s="485"/>
      <c r="P113" s="485"/>
      <c r="Q113" s="486"/>
      <c r="R113" s="18">
        <v>0</v>
      </c>
      <c r="S113" s="4"/>
    </row>
    <row r="114" spans="1:19" ht="21" customHeight="1" thickBot="1" x14ac:dyDescent="0.3">
      <c r="A114" s="384"/>
      <c r="B114" s="385"/>
      <c r="C114" s="385"/>
      <c r="D114" s="385"/>
      <c r="E114" s="385"/>
      <c r="F114" s="385"/>
      <c r="G114" s="385"/>
      <c r="H114" s="386"/>
      <c r="I114" s="317" t="s">
        <v>7</v>
      </c>
      <c r="J114" s="318"/>
      <c r="K114" s="318"/>
      <c r="L114" s="318"/>
      <c r="M114" s="318"/>
      <c r="N114" s="318"/>
      <c r="O114" s="318"/>
      <c r="P114" s="318"/>
      <c r="Q114" s="319"/>
      <c r="R114" s="16">
        <f>SUM(R112:R113)</f>
        <v>0</v>
      </c>
      <c r="S114" s="4"/>
    </row>
    <row r="115" spans="1:19" ht="21.75" customHeight="1" thickBot="1" x14ac:dyDescent="0.3">
      <c r="A115" s="423"/>
      <c r="B115" s="423"/>
      <c r="C115" s="423"/>
      <c r="D115" s="423"/>
      <c r="E115" s="423"/>
      <c r="F115" s="423"/>
      <c r="G115" s="423"/>
      <c r="H115" s="423"/>
      <c r="I115" s="423"/>
      <c r="J115" s="423"/>
      <c r="K115" s="423"/>
      <c r="L115" s="423"/>
      <c r="M115" s="423"/>
      <c r="N115" s="423"/>
      <c r="O115" s="423"/>
      <c r="P115" s="423"/>
      <c r="Q115" s="423"/>
      <c r="R115" s="424"/>
      <c r="S115" s="4"/>
    </row>
    <row r="116" spans="1:19" ht="21" customHeight="1" x14ac:dyDescent="0.25">
      <c r="A116" s="378" t="s">
        <v>54</v>
      </c>
      <c r="B116" s="379"/>
      <c r="C116" s="379"/>
      <c r="D116" s="379"/>
      <c r="E116" s="379"/>
      <c r="F116" s="379"/>
      <c r="G116" s="379"/>
      <c r="H116" s="380"/>
      <c r="I116" s="481"/>
      <c r="J116" s="482"/>
      <c r="K116" s="482"/>
      <c r="L116" s="482"/>
      <c r="M116" s="482"/>
      <c r="N116" s="482"/>
      <c r="O116" s="482"/>
      <c r="P116" s="482"/>
      <c r="Q116" s="483"/>
      <c r="R116" s="17">
        <v>0</v>
      </c>
      <c r="S116" s="4"/>
    </row>
    <row r="117" spans="1:19" ht="21" customHeight="1" x14ac:dyDescent="0.25">
      <c r="A117" s="381"/>
      <c r="B117" s="382"/>
      <c r="C117" s="382"/>
      <c r="D117" s="382"/>
      <c r="E117" s="382"/>
      <c r="F117" s="382"/>
      <c r="G117" s="382"/>
      <c r="H117" s="383"/>
      <c r="I117" s="484"/>
      <c r="J117" s="485"/>
      <c r="K117" s="485"/>
      <c r="L117" s="485"/>
      <c r="M117" s="485"/>
      <c r="N117" s="485"/>
      <c r="O117" s="485"/>
      <c r="P117" s="485"/>
      <c r="Q117" s="486"/>
      <c r="R117" s="18">
        <v>0</v>
      </c>
      <c r="S117" s="4"/>
    </row>
    <row r="118" spans="1:19" ht="21" customHeight="1" thickBot="1" x14ac:dyDescent="0.3">
      <c r="A118" s="384"/>
      <c r="B118" s="385"/>
      <c r="C118" s="385"/>
      <c r="D118" s="385"/>
      <c r="E118" s="385"/>
      <c r="F118" s="385"/>
      <c r="G118" s="385"/>
      <c r="H118" s="386"/>
      <c r="I118" s="317" t="s">
        <v>7</v>
      </c>
      <c r="J118" s="318"/>
      <c r="K118" s="318"/>
      <c r="L118" s="318"/>
      <c r="M118" s="318"/>
      <c r="N118" s="318"/>
      <c r="O118" s="318"/>
      <c r="P118" s="318"/>
      <c r="Q118" s="319"/>
      <c r="R118" s="44">
        <f>SUM(R116:R117)</f>
        <v>0</v>
      </c>
      <c r="S118" s="4"/>
    </row>
    <row r="119" spans="1:19" ht="21.75" customHeight="1" thickBot="1" x14ac:dyDescent="0.3">
      <c r="A119" s="320"/>
      <c r="B119" s="320"/>
      <c r="C119" s="320"/>
      <c r="D119" s="320"/>
      <c r="E119" s="320"/>
      <c r="F119" s="320"/>
      <c r="G119" s="320"/>
      <c r="H119" s="320"/>
      <c r="I119" s="320"/>
      <c r="J119" s="320"/>
      <c r="K119" s="320"/>
      <c r="L119" s="320"/>
      <c r="M119" s="320"/>
      <c r="N119" s="320"/>
      <c r="O119" s="320"/>
      <c r="P119" s="320"/>
      <c r="Q119" s="320"/>
      <c r="R119" s="321"/>
      <c r="S119" s="4"/>
    </row>
    <row r="120" spans="1:19" ht="21" customHeight="1" x14ac:dyDescent="0.25">
      <c r="A120" s="378" t="s">
        <v>107</v>
      </c>
      <c r="B120" s="379"/>
      <c r="C120" s="379"/>
      <c r="D120" s="379"/>
      <c r="E120" s="379"/>
      <c r="F120" s="379"/>
      <c r="G120" s="379"/>
      <c r="H120" s="380"/>
      <c r="I120" s="481"/>
      <c r="J120" s="482"/>
      <c r="K120" s="482"/>
      <c r="L120" s="482"/>
      <c r="M120" s="482"/>
      <c r="N120" s="482"/>
      <c r="O120" s="482"/>
      <c r="P120" s="482"/>
      <c r="Q120" s="483"/>
      <c r="R120" s="17">
        <v>0</v>
      </c>
      <c r="S120" s="4"/>
    </row>
    <row r="121" spans="1:19" ht="21" customHeight="1" x14ac:dyDescent="0.25">
      <c r="A121" s="381"/>
      <c r="B121" s="382"/>
      <c r="C121" s="382"/>
      <c r="D121" s="382"/>
      <c r="E121" s="382"/>
      <c r="F121" s="382"/>
      <c r="G121" s="382"/>
      <c r="H121" s="383"/>
      <c r="I121" s="484"/>
      <c r="J121" s="485"/>
      <c r="K121" s="485"/>
      <c r="L121" s="485"/>
      <c r="M121" s="485"/>
      <c r="N121" s="485"/>
      <c r="O121" s="485"/>
      <c r="P121" s="485"/>
      <c r="Q121" s="486"/>
      <c r="R121" s="18">
        <v>0</v>
      </c>
    </row>
    <row r="122" spans="1:19" ht="21" customHeight="1" thickBot="1" x14ac:dyDescent="0.3">
      <c r="A122" s="384"/>
      <c r="B122" s="385"/>
      <c r="C122" s="385"/>
      <c r="D122" s="385"/>
      <c r="E122" s="385"/>
      <c r="F122" s="385"/>
      <c r="G122" s="385"/>
      <c r="H122" s="386"/>
      <c r="I122" s="317" t="s">
        <v>7</v>
      </c>
      <c r="J122" s="318"/>
      <c r="K122" s="318"/>
      <c r="L122" s="318"/>
      <c r="M122" s="318"/>
      <c r="N122" s="318"/>
      <c r="O122" s="318"/>
      <c r="P122" s="318"/>
      <c r="Q122" s="319"/>
      <c r="R122" s="44">
        <f>SUM(R120:R121)</f>
        <v>0</v>
      </c>
    </row>
    <row r="123" spans="1:19" ht="21.75" customHeight="1" thickBot="1" x14ac:dyDescent="0.3">
      <c r="A123" s="320"/>
      <c r="B123" s="320"/>
      <c r="C123" s="320"/>
      <c r="D123" s="320"/>
      <c r="E123" s="320"/>
      <c r="F123" s="320"/>
      <c r="G123" s="320"/>
      <c r="H123" s="320"/>
      <c r="I123" s="320"/>
      <c r="J123" s="320"/>
      <c r="K123" s="320"/>
      <c r="L123" s="320"/>
      <c r="M123" s="320"/>
      <c r="N123" s="320"/>
      <c r="O123" s="320"/>
      <c r="P123" s="320"/>
      <c r="Q123" s="320"/>
      <c r="R123" s="321"/>
    </row>
    <row r="124" spans="1:19" ht="21" customHeight="1" thickBot="1" x14ac:dyDescent="0.3">
      <c r="A124" s="420" t="s">
        <v>55</v>
      </c>
      <c r="B124" s="421"/>
      <c r="C124" s="421"/>
      <c r="D124" s="421"/>
      <c r="E124" s="421"/>
      <c r="F124" s="421"/>
      <c r="G124" s="421"/>
      <c r="H124" s="422"/>
      <c r="I124" s="438"/>
      <c r="J124" s="320"/>
      <c r="K124" s="320"/>
      <c r="L124" s="320"/>
      <c r="M124" s="320"/>
      <c r="N124" s="320"/>
      <c r="O124" s="320"/>
      <c r="P124" s="321"/>
      <c r="Q124" s="370">
        <f>SUM(R34,R37,R38,R47,R57,R52,R70,R81,R88,R95,R114,R104,R110,R118,R122)</f>
        <v>0</v>
      </c>
      <c r="R124" s="371"/>
    </row>
    <row r="125" spans="1:19" ht="21" customHeight="1" thickBot="1" x14ac:dyDescent="0.3">
      <c r="A125" s="429"/>
      <c r="B125" s="429"/>
      <c r="C125" s="429"/>
      <c r="D125" s="429"/>
      <c r="E125" s="429"/>
      <c r="F125" s="429"/>
      <c r="G125" s="429"/>
      <c r="H125" s="429"/>
      <c r="I125" s="429"/>
      <c r="J125" s="429"/>
      <c r="K125" s="429"/>
      <c r="L125" s="429"/>
      <c r="M125" s="429"/>
      <c r="N125" s="429"/>
      <c r="O125" s="429"/>
      <c r="P125" s="429"/>
      <c r="Q125" s="429"/>
      <c r="R125" s="430"/>
    </row>
    <row r="126" spans="1:19" ht="21" customHeight="1" x14ac:dyDescent="0.25">
      <c r="A126" s="379" t="s">
        <v>106</v>
      </c>
      <c r="B126" s="379"/>
      <c r="C126" s="379"/>
      <c r="D126" s="379"/>
      <c r="E126" s="379"/>
      <c r="F126" s="379"/>
      <c r="G126" s="379"/>
      <c r="H126" s="379"/>
      <c r="I126" s="439" t="s">
        <v>176</v>
      </c>
      <c r="J126" s="440"/>
      <c r="K126" s="440"/>
      <c r="L126" s="440"/>
      <c r="M126" s="440"/>
      <c r="N126" s="440"/>
      <c r="O126" s="440"/>
      <c r="P126" s="441"/>
      <c r="Q126" s="448">
        <f>SUM(R34,R37,R38,R47,R52,R70,R81,R88,R95,U106,U107,U108,U109,)*CUMULATIVE!Q1</f>
        <v>0</v>
      </c>
      <c r="R126" s="449"/>
    </row>
    <row r="127" spans="1:19" ht="21" customHeight="1" x14ac:dyDescent="0.25">
      <c r="A127" s="382"/>
      <c r="B127" s="382"/>
      <c r="C127" s="382"/>
      <c r="D127" s="382"/>
      <c r="E127" s="382"/>
      <c r="F127" s="382"/>
      <c r="G127" s="382"/>
      <c r="H127" s="382"/>
      <c r="I127" s="442"/>
      <c r="J127" s="443"/>
      <c r="K127" s="443"/>
      <c r="L127" s="443"/>
      <c r="M127" s="443"/>
      <c r="N127" s="443"/>
      <c r="O127" s="443"/>
      <c r="P127" s="444"/>
      <c r="Q127" s="450"/>
      <c r="R127" s="451"/>
    </row>
    <row r="128" spans="1:19" ht="21.75" customHeight="1" thickBot="1" x14ac:dyDescent="0.3">
      <c r="A128" s="385"/>
      <c r="B128" s="385"/>
      <c r="C128" s="385"/>
      <c r="D128" s="385"/>
      <c r="E128" s="385"/>
      <c r="F128" s="385"/>
      <c r="G128" s="385"/>
      <c r="H128" s="385"/>
      <c r="I128" s="445"/>
      <c r="J128" s="446"/>
      <c r="K128" s="446"/>
      <c r="L128" s="446"/>
      <c r="M128" s="446"/>
      <c r="N128" s="446"/>
      <c r="O128" s="446"/>
      <c r="P128" s="447"/>
      <c r="Q128" s="452"/>
      <c r="R128" s="453"/>
    </row>
    <row r="129" spans="1:19" ht="21" customHeight="1" thickBot="1" x14ac:dyDescent="0.3">
      <c r="A129" s="431"/>
      <c r="B129" s="431"/>
      <c r="C129" s="431"/>
      <c r="D129" s="431"/>
      <c r="E129" s="431"/>
      <c r="F129" s="431"/>
      <c r="G129" s="431"/>
      <c r="H129" s="431"/>
      <c r="I129" s="431"/>
      <c r="J129" s="431"/>
      <c r="K129" s="431"/>
      <c r="L129" s="431"/>
      <c r="M129" s="431"/>
      <c r="N129" s="431"/>
      <c r="O129" s="431"/>
      <c r="P129" s="431"/>
      <c r="Q129" s="431"/>
      <c r="R129" s="432"/>
    </row>
    <row r="130" spans="1:19" ht="21" customHeight="1" thickBot="1" x14ac:dyDescent="0.3">
      <c r="A130" s="420" t="s">
        <v>56</v>
      </c>
      <c r="B130" s="421"/>
      <c r="C130" s="421"/>
      <c r="D130" s="421"/>
      <c r="E130" s="421"/>
      <c r="F130" s="421"/>
      <c r="G130" s="421"/>
      <c r="H130" s="422"/>
      <c r="I130" s="435"/>
      <c r="J130" s="436"/>
      <c r="K130" s="436"/>
      <c r="L130" s="436"/>
      <c r="M130" s="436"/>
      <c r="N130" s="436"/>
      <c r="O130" s="436"/>
      <c r="P130" s="437"/>
      <c r="Q130" s="433">
        <f>SUM(Q124,Q126)</f>
        <v>0</v>
      </c>
      <c r="R130" s="434"/>
    </row>
    <row r="131" spans="1:19" ht="18" x14ac:dyDescent="0.25">
      <c r="A131" s="8"/>
      <c r="B131" s="45"/>
      <c r="C131" s="8"/>
      <c r="H131" s="9"/>
      <c r="I131" s="6"/>
      <c r="J131" s="6"/>
      <c r="K131" s="4"/>
      <c r="L131" s="6"/>
      <c r="N131" s="4"/>
      <c r="O131" s="4"/>
      <c r="P131" s="4"/>
      <c r="Q131" s="4"/>
      <c r="R131" s="4"/>
      <c r="S131" s="4"/>
    </row>
    <row r="132" spans="1:19" x14ac:dyDescent="0.25">
      <c r="A132" s="8"/>
      <c r="B132" s="8"/>
      <c r="C132" s="8"/>
      <c r="H132" s="9"/>
      <c r="I132" s="6"/>
      <c r="J132" s="6"/>
      <c r="K132" s="4"/>
      <c r="L132" s="6"/>
      <c r="N132" s="4"/>
      <c r="O132" s="4"/>
      <c r="P132" s="4"/>
      <c r="Q132" s="4"/>
      <c r="R132" s="4"/>
      <c r="S132" s="4"/>
    </row>
    <row r="133" spans="1:19" x14ac:dyDescent="0.25">
      <c r="A133" s="8"/>
      <c r="B133" s="8"/>
      <c r="C133" s="8"/>
      <c r="H133" s="9"/>
      <c r="I133" s="6"/>
      <c r="J133" s="6"/>
      <c r="K133" s="4"/>
      <c r="L133" s="6"/>
      <c r="N133" s="4"/>
      <c r="O133" s="4"/>
      <c r="P133" s="4"/>
      <c r="Q133" s="4"/>
      <c r="R133" s="4"/>
      <c r="S133" s="4"/>
    </row>
    <row r="134" spans="1:19" x14ac:dyDescent="0.25">
      <c r="A134" s="8"/>
      <c r="B134" s="8"/>
      <c r="C134" s="8"/>
      <c r="H134" s="9"/>
      <c r="I134" s="6"/>
      <c r="J134" s="6"/>
      <c r="K134" s="4"/>
      <c r="L134" s="6"/>
      <c r="N134" s="4"/>
      <c r="O134" s="4"/>
      <c r="P134" s="4"/>
      <c r="Q134" s="4"/>
      <c r="R134" s="4"/>
      <c r="S134" s="4"/>
    </row>
    <row r="135" spans="1:19" ht="60.75" customHeight="1" x14ac:dyDescent="0.25">
      <c r="A135" s="8"/>
      <c r="B135" s="8"/>
      <c r="C135" s="8"/>
      <c r="H135" s="9"/>
      <c r="I135" s="6"/>
      <c r="J135" s="6"/>
      <c r="K135" s="6"/>
      <c r="L135" s="6"/>
      <c r="N135" s="4"/>
      <c r="O135" s="4"/>
      <c r="P135" s="4"/>
      <c r="Q135" s="4"/>
      <c r="R135" s="4"/>
      <c r="S135" s="4"/>
    </row>
    <row r="136" spans="1:19" x14ac:dyDescent="0.25">
      <c r="A136" s="8"/>
      <c r="B136" s="8"/>
      <c r="C136" s="8"/>
      <c r="H136" s="9"/>
      <c r="I136" s="6"/>
      <c r="J136" s="6"/>
      <c r="K136" s="6"/>
      <c r="L136" s="6"/>
      <c r="N136" s="4"/>
      <c r="O136" s="4"/>
      <c r="P136" s="4"/>
      <c r="Q136" s="4"/>
      <c r="R136" s="4"/>
      <c r="S136" s="4"/>
    </row>
    <row r="137" spans="1:19" ht="60.75" customHeight="1" x14ac:dyDescent="0.25"/>
    <row r="139" spans="1:19" ht="60.75" customHeight="1" x14ac:dyDescent="0.25"/>
  </sheetData>
  <sheetProtection selectLockedCells="1"/>
  <mergeCells count="233">
    <mergeCell ref="I69:Q69"/>
    <mergeCell ref="I64:Q64"/>
    <mergeCell ref="I65:Q65"/>
    <mergeCell ref="I66:Q66"/>
    <mergeCell ref="A58:R58"/>
    <mergeCell ref="A59:H70"/>
    <mergeCell ref="I67:Q67"/>
    <mergeCell ref="I68:Q68"/>
    <mergeCell ref="I70:Q70"/>
    <mergeCell ref="I59:Q59"/>
    <mergeCell ref="I61:Q61"/>
    <mergeCell ref="I62:Q62"/>
    <mergeCell ref="A35:R35"/>
    <mergeCell ref="I34:M34"/>
    <mergeCell ref="N34:Q34"/>
    <mergeCell ref="R31:R33"/>
    <mergeCell ref="N31:Q33"/>
    <mergeCell ref="I31:M33"/>
    <mergeCell ref="A29:R30"/>
    <mergeCell ref="I37:L37"/>
    <mergeCell ref="I45:J45"/>
    <mergeCell ref="K45:L45"/>
    <mergeCell ref="I40:J40"/>
    <mergeCell ref="I41:J41"/>
    <mergeCell ref="I43:J43"/>
    <mergeCell ref="K43:L43"/>
    <mergeCell ref="K41:L41"/>
    <mergeCell ref="K40:L40"/>
    <mergeCell ref="I42:J42"/>
    <mergeCell ref="K42:L42"/>
    <mergeCell ref="I44:J44"/>
    <mergeCell ref="K44:L44"/>
    <mergeCell ref="I63:Q63"/>
    <mergeCell ref="A39:R39"/>
    <mergeCell ref="A54:H57"/>
    <mergeCell ref="A36:H38"/>
    <mergeCell ref="I36:L36"/>
    <mergeCell ref="I38:L38"/>
    <mergeCell ref="A40:H47"/>
    <mergeCell ref="A48:R48"/>
    <mergeCell ref="I54:Q54"/>
    <mergeCell ref="I55:Q55"/>
    <mergeCell ref="I56:Q56"/>
    <mergeCell ref="I46:J46"/>
    <mergeCell ref="K46:L46"/>
    <mergeCell ref="I51:Q51"/>
    <mergeCell ref="I60:Q60"/>
    <mergeCell ref="I57:Q57"/>
    <mergeCell ref="A53:R53"/>
    <mergeCell ref="A49:H52"/>
    <mergeCell ref="I52:Q52"/>
    <mergeCell ref="I49:Q49"/>
    <mergeCell ref="I47:P47"/>
    <mergeCell ref="I50:Q50"/>
    <mergeCell ref="I88:Q88"/>
    <mergeCell ref="I79:Q79"/>
    <mergeCell ref="N86:O86"/>
    <mergeCell ref="A82:R82"/>
    <mergeCell ref="A83:H88"/>
    <mergeCell ref="I83:J83"/>
    <mergeCell ref="I84:J84"/>
    <mergeCell ref="I85:J85"/>
    <mergeCell ref="I86:J86"/>
    <mergeCell ref="I87:J87"/>
    <mergeCell ref="L83:M83"/>
    <mergeCell ref="N83:O83"/>
    <mergeCell ref="A72:H81"/>
    <mergeCell ref="L86:M86"/>
    <mergeCell ref="I80:Q80"/>
    <mergeCell ref="I81:Q81"/>
    <mergeCell ref="I74:Q74"/>
    <mergeCell ref="I75:Q75"/>
    <mergeCell ref="I76:Q76"/>
    <mergeCell ref="I77:Q77"/>
    <mergeCell ref="I78:Q78"/>
    <mergeCell ref="I72:Q72"/>
    <mergeCell ref="I120:Q120"/>
    <mergeCell ref="I121:Q121"/>
    <mergeCell ref="I116:Q116"/>
    <mergeCell ref="I98:K98"/>
    <mergeCell ref="L98:O98"/>
    <mergeCell ref="L97:O97"/>
    <mergeCell ref="A106:H110"/>
    <mergeCell ref="A116:H118"/>
    <mergeCell ref="A120:H122"/>
    <mergeCell ref="I122:Q122"/>
    <mergeCell ref="I110:Q110"/>
    <mergeCell ref="I118:Q118"/>
    <mergeCell ref="P97:Q97"/>
    <mergeCell ref="I117:Q117"/>
    <mergeCell ref="I114:Q114"/>
    <mergeCell ref="I113:Q113"/>
    <mergeCell ref="I112:Q112"/>
    <mergeCell ref="I102:K102"/>
    <mergeCell ref="L102:O102"/>
    <mergeCell ref="P102:Q102"/>
    <mergeCell ref="I97:K97"/>
    <mergeCell ref="I99:K99"/>
    <mergeCell ref="A1:B1"/>
    <mergeCell ref="C1:F1"/>
    <mergeCell ref="A2:B2"/>
    <mergeCell ref="C2:F2"/>
    <mergeCell ref="A3:B3"/>
    <mergeCell ref="C3:F3"/>
    <mergeCell ref="G12:I12"/>
    <mergeCell ref="D18:G18"/>
    <mergeCell ref="H18:K18"/>
    <mergeCell ref="A7:A9"/>
    <mergeCell ref="B7:B9"/>
    <mergeCell ref="C7:C9"/>
    <mergeCell ref="J10:L10"/>
    <mergeCell ref="J12:L12"/>
    <mergeCell ref="J13:L13"/>
    <mergeCell ref="A15:I15"/>
    <mergeCell ref="J15:L15"/>
    <mergeCell ref="D7:R8"/>
    <mergeCell ref="D9:F9"/>
    <mergeCell ref="P9:R9"/>
    <mergeCell ref="Q17:Q20"/>
    <mergeCell ref="P11:R11"/>
    <mergeCell ref="A6:R6"/>
    <mergeCell ref="O19:O20"/>
    <mergeCell ref="G1:R3"/>
    <mergeCell ref="M9:O9"/>
    <mergeCell ref="A130:H130"/>
    <mergeCell ref="A115:R115"/>
    <mergeCell ref="A105:R105"/>
    <mergeCell ref="A111:R111"/>
    <mergeCell ref="A119:R119"/>
    <mergeCell ref="A123:R123"/>
    <mergeCell ref="A125:R125"/>
    <mergeCell ref="A129:R129"/>
    <mergeCell ref="P98:Q98"/>
    <mergeCell ref="P103:Q103"/>
    <mergeCell ref="I101:K101"/>
    <mergeCell ref="L101:O101"/>
    <mergeCell ref="P101:Q101"/>
    <mergeCell ref="Q130:R130"/>
    <mergeCell ref="I130:P130"/>
    <mergeCell ref="I124:P124"/>
    <mergeCell ref="A97:H104"/>
    <mergeCell ref="A126:H128"/>
    <mergeCell ref="I126:P128"/>
    <mergeCell ref="Q126:R128"/>
    <mergeCell ref="A124:H124"/>
    <mergeCell ref="P99:Q99"/>
    <mergeCell ref="Q124:R124"/>
    <mergeCell ref="R17:R20"/>
    <mergeCell ref="L87:M87"/>
    <mergeCell ref="N87:O87"/>
    <mergeCell ref="L85:M85"/>
    <mergeCell ref="N85:O85"/>
    <mergeCell ref="N84:O84"/>
    <mergeCell ref="B17:B20"/>
    <mergeCell ref="D19:D20"/>
    <mergeCell ref="I103:K103"/>
    <mergeCell ref="L103:O103"/>
    <mergeCell ref="A112:H114"/>
    <mergeCell ref="I104:Q104"/>
    <mergeCell ref="I106:Q106"/>
    <mergeCell ref="I109:Q109"/>
    <mergeCell ref="A31:H34"/>
    <mergeCell ref="A71:R71"/>
    <mergeCell ref="I73:Q73"/>
    <mergeCell ref="L84:M84"/>
    <mergeCell ref="C17:C20"/>
    <mergeCell ref="A28:O28"/>
    <mergeCell ref="L18:O18"/>
    <mergeCell ref="P17:P20"/>
    <mergeCell ref="A89:R89"/>
    <mergeCell ref="J9:L9"/>
    <mergeCell ref="G9:I9"/>
    <mergeCell ref="A4:R5"/>
    <mergeCell ref="K19:K20"/>
    <mergeCell ref="L19:L20"/>
    <mergeCell ref="P10:R10"/>
    <mergeCell ref="P12:R12"/>
    <mergeCell ref="P13:R13"/>
    <mergeCell ref="P14:R14"/>
    <mergeCell ref="A17:A20"/>
    <mergeCell ref="G14:I14"/>
    <mergeCell ref="D10:F10"/>
    <mergeCell ref="D12:F12"/>
    <mergeCell ref="D13:F13"/>
    <mergeCell ref="D14:F14"/>
    <mergeCell ref="J14:L14"/>
    <mergeCell ref="G10:I10"/>
    <mergeCell ref="M10:O10"/>
    <mergeCell ref="M12:O12"/>
    <mergeCell ref="M13:O13"/>
    <mergeCell ref="E19:E20"/>
    <mergeCell ref="F19:F20"/>
    <mergeCell ref="G19:G20"/>
    <mergeCell ref="H19:H20"/>
    <mergeCell ref="J19:J20"/>
    <mergeCell ref="D17:K17"/>
    <mergeCell ref="L17:O17"/>
    <mergeCell ref="G13:I13"/>
    <mergeCell ref="D11:F11"/>
    <mergeCell ref="G11:I11"/>
    <mergeCell ref="J11:L11"/>
    <mergeCell ref="M11:O11"/>
    <mergeCell ref="M15:O15"/>
    <mergeCell ref="A16:R16"/>
    <mergeCell ref="M14:O14"/>
    <mergeCell ref="P15:R15"/>
    <mergeCell ref="M19:M20"/>
    <mergeCell ref="N19:N20"/>
    <mergeCell ref="I19:I20"/>
    <mergeCell ref="A90:H95"/>
    <mergeCell ref="I90:J90"/>
    <mergeCell ref="L90:M90"/>
    <mergeCell ref="N90:O90"/>
    <mergeCell ref="I91:J91"/>
    <mergeCell ref="I107:Q107"/>
    <mergeCell ref="I108:Q108"/>
    <mergeCell ref="I100:K100"/>
    <mergeCell ref="L100:O100"/>
    <mergeCell ref="P100:Q100"/>
    <mergeCell ref="L91:M91"/>
    <mergeCell ref="N91:O91"/>
    <mergeCell ref="I92:J92"/>
    <mergeCell ref="L92:M92"/>
    <mergeCell ref="N92:O92"/>
    <mergeCell ref="I93:J93"/>
    <mergeCell ref="L93:M93"/>
    <mergeCell ref="N93:O93"/>
    <mergeCell ref="I94:J94"/>
    <mergeCell ref="L94:M94"/>
    <mergeCell ref="N94:O94"/>
    <mergeCell ref="L99:O99"/>
    <mergeCell ref="I95:Q95"/>
    <mergeCell ref="A96:R96"/>
  </mergeCells>
  <pageMargins left="0.7" right="0.7" top="0.75" bottom="0.75" header="0.3" footer="0.3"/>
  <pageSetup scale="34"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39"/>
  <sheetViews>
    <sheetView zoomScale="70" zoomScaleNormal="70" workbookViewId="0">
      <selection sqref="A1:B1"/>
    </sheetView>
  </sheetViews>
  <sheetFormatPr defaultColWidth="9.140625" defaultRowHeight="15" x14ac:dyDescent="0.25"/>
  <cols>
    <col min="1" max="1" width="20.140625" style="4" customWidth="1"/>
    <col min="2" max="2" width="12.5703125" style="4" customWidth="1"/>
    <col min="3" max="3" width="15.140625" style="6" customWidth="1"/>
    <col min="4" max="4" width="12.85546875" style="7" customWidth="1"/>
    <col min="5" max="5" width="12.85546875" style="6" customWidth="1"/>
    <col min="6" max="6" width="13.7109375" style="6" customWidth="1"/>
    <col min="7" max="7" width="12.7109375" style="6" customWidth="1"/>
    <col min="8" max="8" width="12.5703125" style="7" customWidth="1"/>
    <col min="9" max="9" width="12.7109375" style="8" customWidth="1"/>
    <col min="10" max="11" width="12.5703125" style="8" customWidth="1"/>
    <col min="12" max="12" width="13" style="7" customWidth="1"/>
    <col min="13" max="13" width="14.42578125" style="6" customWidth="1"/>
    <col min="14" max="14" width="17.5703125" style="6" customWidth="1"/>
    <col min="15" max="15" width="16.42578125" style="6" customWidth="1"/>
    <col min="16" max="16" width="18" style="9" bestFit="1" customWidth="1"/>
    <col min="17" max="17" width="15.7109375" style="6" customWidth="1"/>
    <col min="18" max="18" width="22.85546875" style="6" customWidth="1"/>
    <col min="19" max="19" width="2.85546875" style="6" customWidth="1"/>
    <col min="20" max="20" width="9.140625" style="4"/>
    <col min="21" max="21" width="11.85546875" style="4" customWidth="1"/>
    <col min="22" max="22" width="56.28515625" style="4" bestFit="1" customWidth="1"/>
    <col min="23" max="16384" width="9.140625" style="4"/>
  </cols>
  <sheetData>
    <row r="1" spans="1:19" ht="24" customHeight="1" x14ac:dyDescent="0.35">
      <c r="A1" s="454" t="s">
        <v>60</v>
      </c>
      <c r="B1" s="455"/>
      <c r="C1" s="456">
        <f>SUM(R34,R37,R38,R47,R52,R57,R70,R81,R88,R114,R104,R110,R118,R122)</f>
        <v>0</v>
      </c>
      <c r="D1" s="457"/>
      <c r="E1" s="457"/>
      <c r="F1" s="458"/>
      <c r="G1" s="414" t="s">
        <v>88</v>
      </c>
      <c r="H1" s="415"/>
      <c r="I1" s="415"/>
      <c r="J1" s="415"/>
      <c r="K1" s="415"/>
      <c r="L1" s="415"/>
      <c r="M1" s="415"/>
      <c r="N1" s="415"/>
      <c r="O1" s="415"/>
      <c r="P1" s="415"/>
      <c r="Q1" s="415"/>
      <c r="R1" s="416"/>
      <c r="S1" s="4"/>
    </row>
    <row r="2" spans="1:19" ht="21" x14ac:dyDescent="0.35">
      <c r="A2" s="459" t="s">
        <v>61</v>
      </c>
      <c r="B2" s="460"/>
      <c r="C2" s="461">
        <f>SUM(R34,R37,R38,R47,R52,R70,R81,R88,R95)*CUMULATIVE!Q1</f>
        <v>0</v>
      </c>
      <c r="D2" s="462"/>
      <c r="E2" s="462"/>
      <c r="F2" s="463"/>
      <c r="G2" s="417"/>
      <c r="H2" s="417"/>
      <c r="I2" s="417"/>
      <c r="J2" s="417"/>
      <c r="K2" s="417"/>
      <c r="L2" s="417"/>
      <c r="M2" s="417"/>
      <c r="N2" s="417"/>
      <c r="O2" s="417"/>
      <c r="P2" s="417"/>
      <c r="Q2" s="417"/>
      <c r="R2" s="418"/>
      <c r="S2" s="4"/>
    </row>
    <row r="3" spans="1:19" s="5" customFormat="1" ht="21.75" thickBot="1" x14ac:dyDescent="0.4">
      <c r="A3" s="461" t="s">
        <v>62</v>
      </c>
      <c r="B3" s="463"/>
      <c r="C3" s="461">
        <f>SUM(C1:C2)</f>
        <v>0</v>
      </c>
      <c r="D3" s="462"/>
      <c r="E3" s="462"/>
      <c r="F3" s="463"/>
      <c r="G3" s="417"/>
      <c r="H3" s="417"/>
      <c r="I3" s="417"/>
      <c r="J3" s="417"/>
      <c r="K3" s="417"/>
      <c r="L3" s="417"/>
      <c r="M3" s="417"/>
      <c r="N3" s="417"/>
      <c r="O3" s="417"/>
      <c r="P3" s="417"/>
      <c r="Q3" s="417"/>
      <c r="R3" s="418"/>
    </row>
    <row r="4" spans="1:19" s="5" customFormat="1" ht="23.25" customHeight="1" x14ac:dyDescent="0.25">
      <c r="A4" s="346" t="s">
        <v>92</v>
      </c>
      <c r="B4" s="347"/>
      <c r="C4" s="347"/>
      <c r="D4" s="347"/>
      <c r="E4" s="347"/>
      <c r="F4" s="347"/>
      <c r="G4" s="347"/>
      <c r="H4" s="347"/>
      <c r="I4" s="347"/>
      <c r="J4" s="347"/>
      <c r="K4" s="347"/>
      <c r="L4" s="347"/>
      <c r="M4" s="347"/>
      <c r="N4" s="347"/>
      <c r="O4" s="347"/>
      <c r="P4" s="347"/>
      <c r="Q4" s="347"/>
      <c r="R4" s="348"/>
    </row>
    <row r="5" spans="1:19" s="5" customFormat="1" ht="21.75" customHeight="1" x14ac:dyDescent="0.25">
      <c r="A5" s="349"/>
      <c r="B5" s="350"/>
      <c r="C5" s="350"/>
      <c r="D5" s="350"/>
      <c r="E5" s="350"/>
      <c r="F5" s="350"/>
      <c r="G5" s="350"/>
      <c r="H5" s="350"/>
      <c r="I5" s="350"/>
      <c r="J5" s="350"/>
      <c r="K5" s="350"/>
      <c r="L5" s="350"/>
      <c r="M5" s="350"/>
      <c r="N5" s="350"/>
      <c r="O5" s="350"/>
      <c r="P5" s="350"/>
      <c r="Q5" s="350"/>
      <c r="R5" s="351"/>
    </row>
    <row r="6" spans="1:19" s="5" customFormat="1" ht="26.25" x14ac:dyDescent="0.4">
      <c r="A6" s="335" t="s">
        <v>89</v>
      </c>
      <c r="B6" s="336"/>
      <c r="C6" s="336"/>
      <c r="D6" s="336"/>
      <c r="E6" s="336"/>
      <c r="F6" s="336"/>
      <c r="G6" s="336"/>
      <c r="H6" s="336"/>
      <c r="I6" s="336"/>
      <c r="J6" s="336"/>
      <c r="K6" s="336"/>
      <c r="L6" s="336"/>
      <c r="M6" s="336"/>
      <c r="N6" s="336"/>
      <c r="O6" s="336"/>
      <c r="P6" s="336"/>
      <c r="Q6" s="336"/>
      <c r="R6" s="337"/>
    </row>
    <row r="7" spans="1:19" ht="21" customHeight="1" x14ac:dyDescent="0.25">
      <c r="A7" s="465" t="s">
        <v>0</v>
      </c>
      <c r="B7" s="360" t="s">
        <v>1</v>
      </c>
      <c r="C7" s="404" t="s">
        <v>3</v>
      </c>
      <c r="D7" s="479" t="s">
        <v>40</v>
      </c>
      <c r="E7" s="470"/>
      <c r="F7" s="470"/>
      <c r="G7" s="470"/>
      <c r="H7" s="470"/>
      <c r="I7" s="470"/>
      <c r="J7" s="470"/>
      <c r="K7" s="470"/>
      <c r="L7" s="470"/>
      <c r="M7" s="470"/>
      <c r="N7" s="470"/>
      <c r="O7" s="470"/>
      <c r="P7" s="470"/>
      <c r="Q7" s="470"/>
      <c r="R7" s="471"/>
      <c r="S7" s="4"/>
    </row>
    <row r="8" spans="1:19" ht="21" customHeight="1" x14ac:dyDescent="0.25">
      <c r="A8" s="465"/>
      <c r="B8" s="360"/>
      <c r="C8" s="404"/>
      <c r="D8" s="480"/>
      <c r="E8" s="472"/>
      <c r="F8" s="472"/>
      <c r="G8" s="472"/>
      <c r="H8" s="472"/>
      <c r="I8" s="472"/>
      <c r="J8" s="472"/>
      <c r="K8" s="472"/>
      <c r="L8" s="472"/>
      <c r="M8" s="472"/>
      <c r="N8" s="472"/>
      <c r="O8" s="472"/>
      <c r="P8" s="472"/>
      <c r="Q8" s="472"/>
      <c r="R8" s="473"/>
      <c r="S8" s="4"/>
    </row>
    <row r="9" spans="1:19" ht="133.5" customHeight="1" x14ac:dyDescent="0.25">
      <c r="A9" s="466"/>
      <c r="B9" s="361"/>
      <c r="C9" s="405"/>
      <c r="D9" s="598" t="s">
        <v>86</v>
      </c>
      <c r="E9" s="474"/>
      <c r="F9" s="474"/>
      <c r="G9" s="343" t="s">
        <v>77</v>
      </c>
      <c r="H9" s="344"/>
      <c r="I9" s="345"/>
      <c r="J9" s="341" t="s">
        <v>76</v>
      </c>
      <c r="K9" s="341"/>
      <c r="L9" s="342"/>
      <c r="M9" s="419" t="s">
        <v>185</v>
      </c>
      <c r="N9" s="341"/>
      <c r="O9" s="342"/>
      <c r="P9" s="475" t="s">
        <v>78</v>
      </c>
      <c r="Q9" s="476"/>
      <c r="R9" s="477"/>
      <c r="S9" s="4"/>
    </row>
    <row r="10" spans="1:19" ht="21" customHeight="1" x14ac:dyDescent="0.25">
      <c r="A10" s="22" t="str">
        <f>'YEAR 1'!A10</f>
        <v>Name - 12 Month</v>
      </c>
      <c r="B10" s="86">
        <f>'YEAR 1'!B10</f>
        <v>0</v>
      </c>
      <c r="C10" s="24">
        <f>IF('YEAR 1'!C10,'YEAR 1'!C10*0.03+'YEAR 1'!C10,0)</f>
        <v>0</v>
      </c>
      <c r="D10" s="597"/>
      <c r="E10" s="330"/>
      <c r="F10" s="331"/>
      <c r="G10" s="327">
        <f>SUM(D10*12)</f>
        <v>0</v>
      </c>
      <c r="H10" s="328"/>
      <c r="I10" s="329"/>
      <c r="J10" s="332">
        <f>C10*D10</f>
        <v>0</v>
      </c>
      <c r="K10" s="332"/>
      <c r="L10" s="332"/>
      <c r="M10" s="332">
        <f>SUM(J10*0.185)+('Fringe Benefits _ Change Yearly'!B6*G10)</f>
        <v>0</v>
      </c>
      <c r="N10" s="332"/>
      <c r="O10" s="332"/>
      <c r="P10" s="356">
        <f>SUM(J10,M10)</f>
        <v>0</v>
      </c>
      <c r="Q10" s="357"/>
      <c r="R10" s="358"/>
      <c r="S10" s="4"/>
    </row>
    <row r="11" spans="1:19" ht="21" customHeight="1" x14ac:dyDescent="0.25">
      <c r="A11" s="22" t="str">
        <f>'YEAR 1'!A11</f>
        <v>Name - 12 Month</v>
      </c>
      <c r="B11" s="86">
        <f>'YEAR 1'!B11</f>
        <v>0</v>
      </c>
      <c r="C11" s="24">
        <f>IF('YEAR 1'!C11,'YEAR 1'!C11*0.03+'YEAR 1'!C11,0)</f>
        <v>0</v>
      </c>
      <c r="D11" s="597"/>
      <c r="E11" s="330"/>
      <c r="F11" s="331"/>
      <c r="G11" s="327">
        <f>SUM(D11*12)</f>
        <v>0</v>
      </c>
      <c r="H11" s="328"/>
      <c r="I11" s="329"/>
      <c r="J11" s="332">
        <f>C11*D11</f>
        <v>0</v>
      </c>
      <c r="K11" s="332"/>
      <c r="L11" s="332"/>
      <c r="M11" s="332">
        <f>SUM(J11*0.185)+('Fringe Benefits _ Change Yearly'!B6*G11)</f>
        <v>0</v>
      </c>
      <c r="N11" s="332"/>
      <c r="O11" s="332"/>
      <c r="P11" s="356">
        <f>SUM(J11,M11)</f>
        <v>0</v>
      </c>
      <c r="Q11" s="357"/>
      <c r="R11" s="358"/>
      <c r="S11" s="4"/>
    </row>
    <row r="12" spans="1:19" ht="21" customHeight="1" x14ac:dyDescent="0.25">
      <c r="A12" s="22" t="str">
        <f>'YEAR 1'!A12</f>
        <v>Name - 12 Month</v>
      </c>
      <c r="B12" s="86">
        <f>'YEAR 1'!B12</f>
        <v>0</v>
      </c>
      <c r="C12" s="24">
        <f>IF('YEAR 1'!C12,'YEAR 1'!C12*0.03+'YEAR 1'!C12,0)</f>
        <v>0</v>
      </c>
      <c r="D12" s="599"/>
      <c r="E12" s="330"/>
      <c r="F12" s="331"/>
      <c r="G12" s="327">
        <f t="shared" ref="G12:G14" si="0">SUM(D12*12)</f>
        <v>0</v>
      </c>
      <c r="H12" s="328"/>
      <c r="I12" s="329"/>
      <c r="J12" s="332">
        <f t="shared" ref="J12:J14" si="1">C12*D12</f>
        <v>0</v>
      </c>
      <c r="K12" s="332"/>
      <c r="L12" s="332"/>
      <c r="M12" s="332">
        <f>SUM(J12*0.185)+('Fringe Benefits _ Change Yearly'!B6*G12)</f>
        <v>0</v>
      </c>
      <c r="N12" s="332"/>
      <c r="O12" s="332"/>
      <c r="P12" s="356">
        <f>SUM(J12,M12)</f>
        <v>0</v>
      </c>
      <c r="Q12" s="357"/>
      <c r="R12" s="358"/>
      <c r="S12" s="4"/>
    </row>
    <row r="13" spans="1:19" ht="21" customHeight="1" x14ac:dyDescent="0.25">
      <c r="A13" s="22" t="str">
        <f>'YEAR 1'!A13</f>
        <v>Name - 12 Month</v>
      </c>
      <c r="B13" s="86">
        <f>'YEAR 1'!B13</f>
        <v>0</v>
      </c>
      <c r="C13" s="24">
        <f>IF('YEAR 1'!C13,'YEAR 1'!C13*0.03+'YEAR 1'!C13,0)</f>
        <v>0</v>
      </c>
      <c r="D13" s="597"/>
      <c r="E13" s="330"/>
      <c r="F13" s="331"/>
      <c r="G13" s="327">
        <f t="shared" si="0"/>
        <v>0</v>
      </c>
      <c r="H13" s="328"/>
      <c r="I13" s="329"/>
      <c r="J13" s="332">
        <f t="shared" si="1"/>
        <v>0</v>
      </c>
      <c r="K13" s="332"/>
      <c r="L13" s="332"/>
      <c r="M13" s="332">
        <f>SUM(J13*0.185)+('Fringe Benefits _ Change Yearly'!B6*G13)</f>
        <v>0</v>
      </c>
      <c r="N13" s="332"/>
      <c r="O13" s="332"/>
      <c r="P13" s="356">
        <f>SUM(J13,M13)</f>
        <v>0</v>
      </c>
      <c r="Q13" s="357"/>
      <c r="R13" s="358"/>
      <c r="S13" s="4"/>
    </row>
    <row r="14" spans="1:19" ht="21" customHeight="1" x14ac:dyDescent="0.25">
      <c r="A14" s="22" t="str">
        <f>'YEAR 1'!A14</f>
        <v>Name - 12 Month</v>
      </c>
      <c r="B14" s="86">
        <f>'YEAR 1'!B14</f>
        <v>0</v>
      </c>
      <c r="C14" s="24">
        <f>IF('YEAR 1'!C14,'YEAR 1'!C14*0.03+'YEAR 1'!C14,0)</f>
        <v>0</v>
      </c>
      <c r="D14" s="599"/>
      <c r="E14" s="330"/>
      <c r="F14" s="331"/>
      <c r="G14" s="327">
        <f t="shared" si="0"/>
        <v>0</v>
      </c>
      <c r="H14" s="328"/>
      <c r="I14" s="329"/>
      <c r="J14" s="332">
        <f t="shared" si="1"/>
        <v>0</v>
      </c>
      <c r="K14" s="332"/>
      <c r="L14" s="332"/>
      <c r="M14" s="332">
        <f>SUM(J14*0.185)+('Fringe Benefits _ Change Yearly'!B6*G14)</f>
        <v>0</v>
      </c>
      <c r="N14" s="332"/>
      <c r="O14" s="332"/>
      <c r="P14" s="356">
        <f>SUM(J14,M14)</f>
        <v>0</v>
      </c>
      <c r="Q14" s="357"/>
      <c r="R14" s="358"/>
      <c r="S14" s="4"/>
    </row>
    <row r="15" spans="1:19" ht="21.75" customHeight="1" x14ac:dyDescent="0.25">
      <c r="A15" s="467" t="s">
        <v>41</v>
      </c>
      <c r="B15" s="468"/>
      <c r="C15" s="468"/>
      <c r="D15" s="468"/>
      <c r="E15" s="468"/>
      <c r="F15" s="468"/>
      <c r="G15" s="468"/>
      <c r="H15" s="468"/>
      <c r="I15" s="469"/>
      <c r="J15" s="333">
        <f>SUM(J10:L14)</f>
        <v>0</v>
      </c>
      <c r="K15" s="333"/>
      <c r="L15" s="333"/>
      <c r="M15" s="333">
        <f>SUM(M10:O14)</f>
        <v>0</v>
      </c>
      <c r="N15" s="333"/>
      <c r="O15" s="334"/>
      <c r="P15" s="338">
        <f>SUM(P10:R14)</f>
        <v>0</v>
      </c>
      <c r="Q15" s="339"/>
      <c r="R15" s="340"/>
      <c r="S15" s="4"/>
    </row>
    <row r="16" spans="1:19" ht="27.75" customHeight="1" x14ac:dyDescent="0.4">
      <c r="A16" s="335" t="s">
        <v>90</v>
      </c>
      <c r="B16" s="336"/>
      <c r="C16" s="336"/>
      <c r="D16" s="336"/>
      <c r="E16" s="336"/>
      <c r="F16" s="336"/>
      <c r="G16" s="336"/>
      <c r="H16" s="336"/>
      <c r="I16" s="336"/>
      <c r="J16" s="336"/>
      <c r="K16" s="336"/>
      <c r="L16" s="336"/>
      <c r="M16" s="336"/>
      <c r="N16" s="336"/>
      <c r="O16" s="336"/>
      <c r="P16" s="336"/>
      <c r="Q16" s="336"/>
      <c r="R16" s="337"/>
      <c r="S16" s="10"/>
    </row>
    <row r="17" spans="1:19" ht="21" customHeight="1" x14ac:dyDescent="0.25">
      <c r="A17" s="359" t="s">
        <v>0</v>
      </c>
      <c r="B17" s="359" t="s">
        <v>1</v>
      </c>
      <c r="C17" s="403" t="s">
        <v>3</v>
      </c>
      <c r="D17" s="326" t="s">
        <v>17</v>
      </c>
      <c r="E17" s="324"/>
      <c r="F17" s="324"/>
      <c r="G17" s="324"/>
      <c r="H17" s="324"/>
      <c r="I17" s="324"/>
      <c r="J17" s="324"/>
      <c r="K17" s="325"/>
      <c r="L17" s="326" t="s">
        <v>36</v>
      </c>
      <c r="M17" s="324"/>
      <c r="N17" s="324"/>
      <c r="O17" s="324"/>
      <c r="P17" s="410" t="s">
        <v>4</v>
      </c>
      <c r="Q17" s="478" t="s">
        <v>5</v>
      </c>
      <c r="R17" s="372" t="s">
        <v>79</v>
      </c>
      <c r="S17" s="10"/>
    </row>
    <row r="18" spans="1:19" ht="21" customHeight="1" thickBot="1" x14ac:dyDescent="0.3">
      <c r="A18" s="360"/>
      <c r="B18" s="360"/>
      <c r="C18" s="404"/>
      <c r="D18" s="600" t="s">
        <v>15</v>
      </c>
      <c r="E18" s="464"/>
      <c r="F18" s="464"/>
      <c r="G18" s="412"/>
      <c r="H18" s="464" t="s">
        <v>14</v>
      </c>
      <c r="I18" s="464"/>
      <c r="J18" s="464"/>
      <c r="K18" s="464"/>
      <c r="L18" s="408" t="s">
        <v>16</v>
      </c>
      <c r="M18" s="409"/>
      <c r="N18" s="409"/>
      <c r="O18" s="409"/>
      <c r="P18" s="411"/>
      <c r="Q18" s="479"/>
      <c r="R18" s="373"/>
      <c r="S18" s="10"/>
    </row>
    <row r="19" spans="1:19" ht="21" customHeight="1" x14ac:dyDescent="0.25">
      <c r="A19" s="360"/>
      <c r="B19" s="360"/>
      <c r="C19" s="479"/>
      <c r="D19" s="368" t="s">
        <v>2</v>
      </c>
      <c r="E19" s="362" t="s">
        <v>39</v>
      </c>
      <c r="F19" s="364" t="s">
        <v>4</v>
      </c>
      <c r="G19" s="366" t="s">
        <v>5</v>
      </c>
      <c r="H19" s="368" t="s">
        <v>2</v>
      </c>
      <c r="I19" s="362" t="s">
        <v>73</v>
      </c>
      <c r="J19" s="322" t="s">
        <v>4</v>
      </c>
      <c r="K19" s="352" t="s">
        <v>5</v>
      </c>
      <c r="L19" s="354" t="s">
        <v>2</v>
      </c>
      <c r="M19" s="500" t="s">
        <v>74</v>
      </c>
      <c r="N19" s="322" t="s">
        <v>4</v>
      </c>
      <c r="O19" s="366" t="s">
        <v>5</v>
      </c>
      <c r="P19" s="412"/>
      <c r="Q19" s="479"/>
      <c r="R19" s="373"/>
      <c r="S19" s="10"/>
    </row>
    <row r="20" spans="1:19" ht="21" customHeight="1" x14ac:dyDescent="0.25">
      <c r="A20" s="361"/>
      <c r="B20" s="361"/>
      <c r="C20" s="480"/>
      <c r="D20" s="369"/>
      <c r="E20" s="363"/>
      <c r="F20" s="365"/>
      <c r="G20" s="367"/>
      <c r="H20" s="369"/>
      <c r="I20" s="363"/>
      <c r="J20" s="323"/>
      <c r="K20" s="353"/>
      <c r="L20" s="355"/>
      <c r="M20" s="501"/>
      <c r="N20" s="323"/>
      <c r="O20" s="367"/>
      <c r="P20" s="413"/>
      <c r="Q20" s="480"/>
      <c r="R20" s="374"/>
      <c r="S20" s="10"/>
    </row>
    <row r="21" spans="1:19" ht="21" customHeight="1" x14ac:dyDescent="0.25">
      <c r="A21" s="23" t="str">
        <f>'YEAR 1'!A21</f>
        <v>Name - 9 Month</v>
      </c>
      <c r="B21" s="23">
        <f>'YEAR 1'!B21</f>
        <v>0</v>
      </c>
      <c r="C21" s="27">
        <f>IF('YEAR 1'!C21,'YEAR 1'!C21*0.03+'YEAR 1'!C21,0)</f>
        <v>0</v>
      </c>
      <c r="D21" s="67">
        <v>0</v>
      </c>
      <c r="E21" s="28">
        <f>(D21/2)*9</f>
        <v>0</v>
      </c>
      <c r="F21" s="29">
        <f>SUM(C21/2)*D21</f>
        <v>0</v>
      </c>
      <c r="G21" s="68">
        <f>SUM(F21*'Fringe Benefits _ Change Yearly'!B5)+('Fringe Benefits _ Change Yearly'!B6*E21)</f>
        <v>0</v>
      </c>
      <c r="H21" s="72">
        <v>0</v>
      </c>
      <c r="I21" s="30">
        <f>(H21/2)*9</f>
        <v>0</v>
      </c>
      <c r="J21" s="29">
        <f>SUM(C21/2)*H21</f>
        <v>0</v>
      </c>
      <c r="K21" s="73">
        <f>SUM(J21*'Fringe Benefits _ Change Yearly'!B5)+('Fringe Benefits _ Change Yearly'!B6*I21)</f>
        <v>0</v>
      </c>
      <c r="L21" s="106"/>
      <c r="M21" s="77">
        <f>L21*3</f>
        <v>0</v>
      </c>
      <c r="N21" s="29">
        <f>(C21*0.3333)*L21</f>
        <v>0</v>
      </c>
      <c r="O21" s="76">
        <f>SUM(N21*'Fringe Benefits _ Change Yearly'!B5)+('Fringe Benefits _ Change Yearly'!B6*M21)</f>
        <v>0</v>
      </c>
      <c r="P21" s="75">
        <f>SUM(F21,J21,N21)</f>
        <v>0</v>
      </c>
      <c r="Q21" s="29">
        <f>SUM(G21,K21,O21)</f>
        <v>0</v>
      </c>
      <c r="R21" s="55">
        <f>SUM(P21,Q21)</f>
        <v>0</v>
      </c>
      <c r="S21" s="10"/>
    </row>
    <row r="22" spans="1:19" ht="21" customHeight="1" x14ac:dyDescent="0.25">
      <c r="A22" s="23" t="str">
        <f>'YEAR 1'!A22</f>
        <v>Name - 9 Month</v>
      </c>
      <c r="B22" s="23">
        <f>'YEAR 1'!B22</f>
        <v>0</v>
      </c>
      <c r="C22" s="27">
        <f>IF('YEAR 1'!C22,'YEAR 1'!C22*0.03+'YEAR 1'!C22,0)</f>
        <v>0</v>
      </c>
      <c r="D22" s="67">
        <v>0</v>
      </c>
      <c r="E22" s="28">
        <f t="shared" ref="E22:E24" si="2">(D22/2)*9</f>
        <v>0</v>
      </c>
      <c r="F22" s="29">
        <f t="shared" ref="F22:F24" si="3">SUM(C22/2)*D22</f>
        <v>0</v>
      </c>
      <c r="G22" s="68">
        <f>SUM(F22*'Fringe Benefits _ Change Yearly'!B5)+('Fringe Benefits _ Change Yearly'!B6*E22)</f>
        <v>0</v>
      </c>
      <c r="H22" s="72">
        <v>0</v>
      </c>
      <c r="I22" s="30">
        <f t="shared" ref="I22:I24" si="4">(H22/2)*9</f>
        <v>0</v>
      </c>
      <c r="J22" s="29">
        <f t="shared" ref="J22:J24" si="5">SUM(C22/2)*H22</f>
        <v>0</v>
      </c>
      <c r="K22" s="73">
        <f>SUM(J22*'Fringe Benefits _ Change Yearly'!B5)+('Fringe Benefits _ Change Yearly'!B6*I22)</f>
        <v>0</v>
      </c>
      <c r="L22" s="106"/>
      <c r="M22" s="77">
        <f t="shared" ref="M22:M24" si="6">L22*3</f>
        <v>0</v>
      </c>
      <c r="N22" s="29">
        <f t="shared" ref="N22:N24" si="7">(C22*0.3333)*L22</f>
        <v>0</v>
      </c>
      <c r="O22" s="76">
        <f>SUM(N22*'Fringe Benefits _ Change Yearly'!B5)+('Fringe Benefits _ Change Yearly'!B6*M22)</f>
        <v>0</v>
      </c>
      <c r="P22" s="75">
        <f t="shared" ref="P22:P24" si="8">SUM(F22,J22,N22)</f>
        <v>0</v>
      </c>
      <c r="Q22" s="29">
        <f t="shared" ref="Q22:Q24" si="9">SUM(G22,K22,O22)</f>
        <v>0</v>
      </c>
      <c r="R22" s="55">
        <f t="shared" ref="R22:R24" si="10">SUM(P22,Q22)</f>
        <v>0</v>
      </c>
      <c r="S22" s="10"/>
    </row>
    <row r="23" spans="1:19" ht="21" customHeight="1" x14ac:dyDescent="0.25">
      <c r="A23" s="23" t="str">
        <f>'YEAR 1'!A23</f>
        <v>Name - 9 Month</v>
      </c>
      <c r="B23" s="23">
        <f>'YEAR 1'!B23</f>
        <v>0</v>
      </c>
      <c r="C23" s="27">
        <f>IF('YEAR 1'!C23,'YEAR 1'!C23*0.03+'YEAR 1'!C23,0)</f>
        <v>0</v>
      </c>
      <c r="D23" s="67">
        <v>0</v>
      </c>
      <c r="E23" s="28">
        <f t="shared" si="2"/>
        <v>0</v>
      </c>
      <c r="F23" s="29">
        <f t="shared" si="3"/>
        <v>0</v>
      </c>
      <c r="G23" s="68">
        <f>SUM(F23*'Fringe Benefits _ Change Yearly'!B5)+('Fringe Benefits _ Change Yearly'!B6*E23)</f>
        <v>0</v>
      </c>
      <c r="H23" s="72">
        <v>0</v>
      </c>
      <c r="I23" s="30">
        <f t="shared" si="4"/>
        <v>0</v>
      </c>
      <c r="J23" s="29">
        <f t="shared" si="5"/>
        <v>0</v>
      </c>
      <c r="K23" s="73">
        <f>SUM(J23*'Fringe Benefits _ Change Yearly'!B5)+('Fringe Benefits _ Change Yearly'!B6*I23)</f>
        <v>0</v>
      </c>
      <c r="L23" s="106"/>
      <c r="M23" s="77">
        <f t="shared" si="6"/>
        <v>0</v>
      </c>
      <c r="N23" s="29">
        <f t="shared" si="7"/>
        <v>0</v>
      </c>
      <c r="O23" s="76">
        <f>SUM(N23*'Fringe Benefits _ Change Yearly'!B5)+('Fringe Benefits _ Change Yearly'!B6*M23)</f>
        <v>0</v>
      </c>
      <c r="P23" s="75">
        <f t="shared" si="8"/>
        <v>0</v>
      </c>
      <c r="Q23" s="29">
        <f t="shared" si="9"/>
        <v>0</v>
      </c>
      <c r="R23" s="55">
        <f t="shared" si="10"/>
        <v>0</v>
      </c>
      <c r="S23" s="10"/>
    </row>
    <row r="24" spans="1:19" ht="21" customHeight="1" x14ac:dyDescent="0.25">
      <c r="A24" s="23" t="str">
        <f>'YEAR 1'!A24</f>
        <v>Name - 9 Month</v>
      </c>
      <c r="B24" s="23">
        <f>'YEAR 1'!B24</f>
        <v>0</v>
      </c>
      <c r="C24" s="27">
        <f>IF('YEAR 1'!C24,'YEAR 1'!C24*0.03+'YEAR 1'!C24,0)</f>
        <v>0</v>
      </c>
      <c r="D24" s="67">
        <v>0</v>
      </c>
      <c r="E24" s="28">
        <f t="shared" si="2"/>
        <v>0</v>
      </c>
      <c r="F24" s="29">
        <f t="shared" si="3"/>
        <v>0</v>
      </c>
      <c r="G24" s="68">
        <f>SUM(F24*'Fringe Benefits _ Change Yearly'!B5)+('Fringe Benefits _ Change Yearly'!B6*E24)</f>
        <v>0</v>
      </c>
      <c r="H24" s="72">
        <v>0</v>
      </c>
      <c r="I24" s="30">
        <f t="shared" si="4"/>
        <v>0</v>
      </c>
      <c r="J24" s="29">
        <f t="shared" si="5"/>
        <v>0</v>
      </c>
      <c r="K24" s="73">
        <f>SUM(J24*'Fringe Benefits _ Change Yearly'!B5)+('Fringe Benefits _ Change Yearly'!B6*I24)</f>
        <v>0</v>
      </c>
      <c r="L24" s="106"/>
      <c r="M24" s="77">
        <f t="shared" si="6"/>
        <v>0</v>
      </c>
      <c r="N24" s="29">
        <f t="shared" si="7"/>
        <v>0</v>
      </c>
      <c r="O24" s="76">
        <f>SUM(N24*'Fringe Benefits _ Change Yearly'!B5)+('Fringe Benefits _ Change Yearly'!B6*M24)</f>
        <v>0</v>
      </c>
      <c r="P24" s="75">
        <f t="shared" si="8"/>
        <v>0</v>
      </c>
      <c r="Q24" s="29">
        <f t="shared" si="9"/>
        <v>0</v>
      </c>
      <c r="R24" s="55">
        <f t="shared" si="10"/>
        <v>0</v>
      </c>
      <c r="S24" s="10"/>
    </row>
    <row r="25" spans="1:19" ht="21" customHeight="1" x14ac:dyDescent="0.25">
      <c r="A25" s="23" t="str">
        <f>'YEAR 1'!A25</f>
        <v>Name - 9 Month</v>
      </c>
      <c r="B25" s="23">
        <f>'YEAR 1'!B25</f>
        <v>0</v>
      </c>
      <c r="C25" s="31">
        <f>IF('YEAR 1'!C25,'YEAR 1'!C25*0.03+'YEAR 1'!C25,0)</f>
        <v>0</v>
      </c>
      <c r="D25" s="67">
        <v>0</v>
      </c>
      <c r="E25" s="28">
        <f t="shared" ref="E25:E27" si="11">(D25/2)*9</f>
        <v>0</v>
      </c>
      <c r="F25" s="29">
        <f t="shared" ref="F25:F27" si="12">SUM(C25/2)*D25</f>
        <v>0</v>
      </c>
      <c r="G25" s="68">
        <f>SUM(F25*'Fringe Benefits _ Change Yearly'!B5)+('Fringe Benefits _ Change Yearly'!B6*E25)</f>
        <v>0</v>
      </c>
      <c r="H25" s="72">
        <v>0</v>
      </c>
      <c r="I25" s="30">
        <f t="shared" ref="I25:I27" si="13">(H25/2)*9</f>
        <v>0</v>
      </c>
      <c r="J25" s="29">
        <f t="shared" ref="J25:J27" si="14">SUM(C25/2)*H25</f>
        <v>0</v>
      </c>
      <c r="K25" s="73">
        <f>SUM(J25*'Fringe Benefits _ Change Yearly'!B5)+('Fringe Benefits _ Change Yearly'!B6*I25)</f>
        <v>0</v>
      </c>
      <c r="L25" s="106"/>
      <c r="M25" s="77">
        <f t="shared" ref="M25:M27" si="15">L25*3</f>
        <v>0</v>
      </c>
      <c r="N25" s="29">
        <f t="shared" ref="N25:N27" si="16">(C25*0.3333)*L25</f>
        <v>0</v>
      </c>
      <c r="O25" s="76">
        <f>SUM(N25*'Fringe Benefits _ Change Yearly'!B5)+('Fringe Benefits _ Change Yearly'!B6*M25)</f>
        <v>0</v>
      </c>
      <c r="P25" s="75">
        <f>SUM(F25,J25,N25)</f>
        <v>0</v>
      </c>
      <c r="Q25" s="29">
        <f t="shared" ref="Q25:Q27" si="17">SUM(G25,K25,O25)</f>
        <v>0</v>
      </c>
      <c r="R25" s="56">
        <f>SUM(P25,Q25)</f>
        <v>0</v>
      </c>
      <c r="S25" s="10"/>
    </row>
    <row r="26" spans="1:19" ht="21" customHeight="1" x14ac:dyDescent="0.35">
      <c r="A26" s="23" t="str">
        <f>'YEAR 1'!A26</f>
        <v>Name - 9 Month</v>
      </c>
      <c r="B26" s="23">
        <f>'YEAR 1'!B26</f>
        <v>0</v>
      </c>
      <c r="C26" s="31">
        <f>IF('YEAR 1'!C26,'YEAR 1'!C26*0.03+'YEAR 1'!C26,0)</f>
        <v>0</v>
      </c>
      <c r="D26" s="67">
        <v>0</v>
      </c>
      <c r="E26" s="28">
        <f t="shared" si="11"/>
        <v>0</v>
      </c>
      <c r="F26" s="29">
        <f t="shared" si="12"/>
        <v>0</v>
      </c>
      <c r="G26" s="68">
        <f>SUM(F26*'Fringe Benefits _ Change Yearly'!B5)+('Fringe Benefits _ Change Yearly'!B6*E26)</f>
        <v>0</v>
      </c>
      <c r="H26" s="72">
        <v>0</v>
      </c>
      <c r="I26" s="30">
        <f t="shared" si="13"/>
        <v>0</v>
      </c>
      <c r="J26" s="29">
        <f t="shared" si="14"/>
        <v>0</v>
      </c>
      <c r="K26" s="73">
        <f>SUM(J26*'Fringe Benefits _ Change Yearly'!B5)+('Fringe Benefits _ Change Yearly'!B6*I26)</f>
        <v>0</v>
      </c>
      <c r="L26" s="106"/>
      <c r="M26" s="77">
        <f t="shared" si="15"/>
        <v>0</v>
      </c>
      <c r="N26" s="29">
        <f t="shared" si="16"/>
        <v>0</v>
      </c>
      <c r="O26" s="76">
        <f>SUM(N26*'Fringe Benefits _ Change Yearly'!B5)+('Fringe Benefits _ Change Yearly'!B6*M26)</f>
        <v>0</v>
      </c>
      <c r="P26" s="75">
        <f>SUM(F26,J26,N26)</f>
        <v>0</v>
      </c>
      <c r="Q26" s="29">
        <f t="shared" si="17"/>
        <v>0</v>
      </c>
      <c r="R26" s="53">
        <f>SUM(P26,Q26)</f>
        <v>0</v>
      </c>
      <c r="S26" s="11"/>
    </row>
    <row r="27" spans="1:19" ht="21.75" thickBot="1" x14ac:dyDescent="0.4">
      <c r="A27" s="23" t="str">
        <f>'YEAR 1'!A27</f>
        <v>Name - 9 Month</v>
      </c>
      <c r="B27" s="23">
        <f>'YEAR 1'!B27</f>
        <v>0</v>
      </c>
      <c r="C27" s="31">
        <f>IF('YEAR 1'!C27,'YEAR 1'!C27*0.03+'YEAR 1'!C27,0)</f>
        <v>0</v>
      </c>
      <c r="D27" s="69">
        <v>0</v>
      </c>
      <c r="E27" s="70">
        <f t="shared" si="11"/>
        <v>0</v>
      </c>
      <c r="F27" s="71">
        <f t="shared" si="12"/>
        <v>0</v>
      </c>
      <c r="G27" s="115">
        <f>SUM(F27*'Fringe Benefits _ Change Yearly'!B5)+('Fringe Benefits _ Change Yearly'!B6*E27)</f>
        <v>0</v>
      </c>
      <c r="H27" s="116">
        <v>0</v>
      </c>
      <c r="I27" s="74">
        <f t="shared" si="13"/>
        <v>0</v>
      </c>
      <c r="J27" s="119">
        <f t="shared" si="14"/>
        <v>0</v>
      </c>
      <c r="K27" s="117">
        <f>SUM(J27*'Fringe Benefits _ Change Yearly'!B5)+('Fringe Benefits _ Change Yearly'!B6*I27)</f>
        <v>0</v>
      </c>
      <c r="L27" s="69"/>
      <c r="M27" s="118">
        <f t="shared" si="15"/>
        <v>0</v>
      </c>
      <c r="N27" s="119">
        <f t="shared" si="16"/>
        <v>0</v>
      </c>
      <c r="O27" s="120">
        <f>SUM(N27*'Fringe Benefits _ Change Yearly'!B5)+('Fringe Benefits _ Change Yearly'!B6*M27)</f>
        <v>0</v>
      </c>
      <c r="P27" s="75">
        <f>SUM(F27,J27,N27)</f>
        <v>0</v>
      </c>
      <c r="Q27" s="63">
        <f t="shared" si="17"/>
        <v>0</v>
      </c>
      <c r="R27" s="64">
        <f>SUM(P27,Q27)</f>
        <v>0</v>
      </c>
      <c r="S27" s="11"/>
    </row>
    <row r="28" spans="1:19" ht="21" x14ac:dyDescent="0.35">
      <c r="A28" s="406" t="s">
        <v>41</v>
      </c>
      <c r="B28" s="407"/>
      <c r="C28" s="407"/>
      <c r="D28" s="407"/>
      <c r="E28" s="407"/>
      <c r="F28" s="407"/>
      <c r="G28" s="407"/>
      <c r="H28" s="407"/>
      <c r="I28" s="407"/>
      <c r="J28" s="407"/>
      <c r="K28" s="407"/>
      <c r="L28" s="407"/>
      <c r="M28" s="407"/>
      <c r="N28" s="407"/>
      <c r="O28" s="407"/>
      <c r="P28" s="62">
        <f>SUM(P21:P27)</f>
        <v>0</v>
      </c>
      <c r="Q28" s="62">
        <f>SUM(Q21:Q27)</f>
        <v>0</v>
      </c>
      <c r="R28" s="65">
        <f>SUM(R21:R27)</f>
        <v>0</v>
      </c>
      <c r="S28" s="11"/>
    </row>
    <row r="29" spans="1:19" ht="21" x14ac:dyDescent="0.35">
      <c r="A29" s="562" t="s">
        <v>85</v>
      </c>
      <c r="B29" s="563"/>
      <c r="C29" s="563"/>
      <c r="D29" s="563"/>
      <c r="E29" s="563"/>
      <c r="F29" s="563"/>
      <c r="G29" s="563"/>
      <c r="H29" s="563"/>
      <c r="I29" s="563"/>
      <c r="J29" s="563"/>
      <c r="K29" s="563"/>
      <c r="L29" s="563"/>
      <c r="M29" s="563"/>
      <c r="N29" s="563"/>
      <c r="O29" s="563"/>
      <c r="P29" s="563"/>
      <c r="Q29" s="563"/>
      <c r="R29" s="564"/>
      <c r="S29" s="11"/>
    </row>
    <row r="30" spans="1:19" ht="21" x14ac:dyDescent="0.35">
      <c r="A30" s="565"/>
      <c r="B30" s="566"/>
      <c r="C30" s="566"/>
      <c r="D30" s="566"/>
      <c r="E30" s="566"/>
      <c r="F30" s="566"/>
      <c r="G30" s="566"/>
      <c r="H30" s="566"/>
      <c r="I30" s="566"/>
      <c r="J30" s="566"/>
      <c r="K30" s="566"/>
      <c r="L30" s="566"/>
      <c r="M30" s="566"/>
      <c r="N30" s="566"/>
      <c r="O30" s="566"/>
      <c r="P30" s="566"/>
      <c r="Q30" s="566"/>
      <c r="R30" s="567"/>
      <c r="S30" s="11"/>
    </row>
    <row r="31" spans="1:19" ht="24.75" customHeight="1" x14ac:dyDescent="0.35">
      <c r="A31" s="396" t="s">
        <v>81</v>
      </c>
      <c r="B31" s="396"/>
      <c r="C31" s="396"/>
      <c r="D31" s="396"/>
      <c r="E31" s="396"/>
      <c r="F31" s="396"/>
      <c r="G31" s="396"/>
      <c r="H31" s="397"/>
      <c r="I31" s="553" t="s">
        <v>80</v>
      </c>
      <c r="J31" s="554"/>
      <c r="K31" s="554"/>
      <c r="L31" s="554"/>
      <c r="M31" s="555"/>
      <c r="N31" s="544" t="s">
        <v>83</v>
      </c>
      <c r="O31" s="545"/>
      <c r="P31" s="545"/>
      <c r="Q31" s="546"/>
      <c r="R31" s="541" t="s">
        <v>82</v>
      </c>
      <c r="S31" s="11"/>
    </row>
    <row r="32" spans="1:19" ht="21" customHeight="1" x14ac:dyDescent="0.35">
      <c r="A32" s="398"/>
      <c r="B32" s="398"/>
      <c r="C32" s="398"/>
      <c r="D32" s="398"/>
      <c r="E32" s="398"/>
      <c r="F32" s="398"/>
      <c r="G32" s="398"/>
      <c r="H32" s="399"/>
      <c r="I32" s="556"/>
      <c r="J32" s="557"/>
      <c r="K32" s="557"/>
      <c r="L32" s="557"/>
      <c r="M32" s="558"/>
      <c r="N32" s="547"/>
      <c r="O32" s="548"/>
      <c r="P32" s="548"/>
      <c r="Q32" s="549"/>
      <c r="R32" s="542"/>
      <c r="S32" s="11"/>
    </row>
    <row r="33" spans="1:19" ht="21" customHeight="1" x14ac:dyDescent="0.35">
      <c r="A33" s="398"/>
      <c r="B33" s="398"/>
      <c r="C33" s="398"/>
      <c r="D33" s="398"/>
      <c r="E33" s="398"/>
      <c r="F33" s="398"/>
      <c r="G33" s="398"/>
      <c r="H33" s="399"/>
      <c r="I33" s="559"/>
      <c r="J33" s="560"/>
      <c r="K33" s="560"/>
      <c r="L33" s="560"/>
      <c r="M33" s="561"/>
      <c r="N33" s="550"/>
      <c r="O33" s="551"/>
      <c r="P33" s="551"/>
      <c r="Q33" s="552"/>
      <c r="R33" s="543"/>
      <c r="S33" s="11"/>
    </row>
    <row r="34" spans="1:19" ht="21" x14ac:dyDescent="0.35">
      <c r="A34" s="400"/>
      <c r="B34" s="400"/>
      <c r="C34" s="400"/>
      <c r="D34" s="400"/>
      <c r="E34" s="400"/>
      <c r="F34" s="400"/>
      <c r="G34" s="400"/>
      <c r="H34" s="401"/>
      <c r="I34" s="601">
        <f>SUM(J15,P28)</f>
        <v>0</v>
      </c>
      <c r="J34" s="602"/>
      <c r="K34" s="602"/>
      <c r="L34" s="602"/>
      <c r="M34" s="603"/>
      <c r="N34" s="601">
        <f>SUM(M15,Q28)</f>
        <v>0</v>
      </c>
      <c r="O34" s="602"/>
      <c r="P34" s="602"/>
      <c r="Q34" s="603"/>
      <c r="R34" s="66">
        <f>SUM(P15,R28)</f>
        <v>0</v>
      </c>
      <c r="S34" s="11"/>
    </row>
    <row r="35" spans="1:19" ht="21" customHeight="1" x14ac:dyDescent="0.35">
      <c r="A35" s="537"/>
      <c r="B35" s="537"/>
      <c r="C35" s="537"/>
      <c r="D35" s="537"/>
      <c r="E35" s="537"/>
      <c r="F35" s="537"/>
      <c r="G35" s="537"/>
      <c r="H35" s="537"/>
      <c r="I35" s="537"/>
      <c r="J35" s="537"/>
      <c r="K35" s="537"/>
      <c r="L35" s="537"/>
      <c r="M35" s="537"/>
      <c r="N35" s="537"/>
      <c r="O35" s="537"/>
      <c r="P35" s="537"/>
      <c r="Q35" s="537"/>
      <c r="R35" s="537"/>
      <c r="S35" s="11"/>
    </row>
    <row r="36" spans="1:19" ht="45.75" customHeight="1" x14ac:dyDescent="0.25">
      <c r="A36" s="517" t="s">
        <v>84</v>
      </c>
      <c r="B36" s="518"/>
      <c r="C36" s="518"/>
      <c r="D36" s="518"/>
      <c r="E36" s="518"/>
      <c r="F36" s="518"/>
      <c r="G36" s="518"/>
      <c r="H36" s="519"/>
      <c r="I36" s="526" t="s">
        <v>13</v>
      </c>
      <c r="J36" s="527"/>
      <c r="K36" s="527"/>
      <c r="L36" s="528"/>
      <c r="M36" s="49" t="s">
        <v>38</v>
      </c>
      <c r="N36" s="50" t="s">
        <v>28</v>
      </c>
      <c r="O36" s="50" t="s">
        <v>47</v>
      </c>
      <c r="P36" s="50" t="s">
        <v>6</v>
      </c>
      <c r="Q36" s="50" t="s">
        <v>75</v>
      </c>
      <c r="R36" s="51" t="s">
        <v>50</v>
      </c>
      <c r="S36" s="4"/>
    </row>
    <row r="37" spans="1:19" ht="21" customHeight="1" x14ac:dyDescent="0.25">
      <c r="A37" s="520"/>
      <c r="B37" s="521"/>
      <c r="C37" s="521"/>
      <c r="D37" s="521"/>
      <c r="E37" s="521"/>
      <c r="F37" s="521"/>
      <c r="G37" s="521"/>
      <c r="H37" s="522"/>
      <c r="I37" s="529"/>
      <c r="J37" s="530"/>
      <c r="K37" s="530"/>
      <c r="L37" s="531"/>
      <c r="M37" s="52"/>
      <c r="N37" s="111"/>
      <c r="O37" s="25"/>
      <c r="P37" s="26">
        <f>I37*M37*N37*O37</f>
        <v>0</v>
      </c>
      <c r="Q37" s="53">
        <f>P37*'Fringe Benefits _ Change Yearly'!B13</f>
        <v>0</v>
      </c>
      <c r="R37" s="54">
        <f>SUM(P37,Q37)</f>
        <v>0</v>
      </c>
      <c r="S37" s="4"/>
    </row>
    <row r="38" spans="1:19" ht="21" customHeight="1" x14ac:dyDescent="0.25">
      <c r="A38" s="523"/>
      <c r="B38" s="524"/>
      <c r="C38" s="524"/>
      <c r="D38" s="524"/>
      <c r="E38" s="524"/>
      <c r="F38" s="524"/>
      <c r="G38" s="524"/>
      <c r="H38" s="525"/>
      <c r="I38" s="529"/>
      <c r="J38" s="530"/>
      <c r="K38" s="530"/>
      <c r="L38" s="531"/>
      <c r="M38" s="52"/>
      <c r="N38" s="111"/>
      <c r="O38" s="25"/>
      <c r="P38" s="26">
        <f>I38*M38*N38*O38</f>
        <v>0</v>
      </c>
      <c r="Q38" s="53">
        <f>P38*'Fringe Benefits _ Change Yearly'!B13</f>
        <v>0</v>
      </c>
      <c r="R38" s="54">
        <f>SUM(P38,Q38)</f>
        <v>0</v>
      </c>
      <c r="S38" s="4"/>
    </row>
    <row r="39" spans="1:19" ht="21" customHeight="1" x14ac:dyDescent="0.25">
      <c r="A39" s="505"/>
      <c r="B39" s="506"/>
      <c r="C39" s="506"/>
      <c r="D39" s="506"/>
      <c r="E39" s="506"/>
      <c r="F39" s="506"/>
      <c r="G39" s="506"/>
      <c r="H39" s="506"/>
      <c r="I39" s="506"/>
      <c r="J39" s="506"/>
      <c r="K39" s="506"/>
      <c r="L39" s="506"/>
      <c r="M39" s="506"/>
      <c r="N39" s="506"/>
      <c r="O39" s="506"/>
      <c r="P39" s="506"/>
      <c r="Q39" s="506"/>
      <c r="R39" s="507"/>
      <c r="S39" s="4"/>
    </row>
    <row r="40" spans="1:19" ht="50.25" customHeight="1" x14ac:dyDescent="0.25">
      <c r="A40" s="517" t="s">
        <v>111</v>
      </c>
      <c r="B40" s="518"/>
      <c r="C40" s="518"/>
      <c r="D40" s="518"/>
      <c r="E40" s="518"/>
      <c r="F40" s="518"/>
      <c r="G40" s="518"/>
      <c r="H40" s="519"/>
      <c r="I40" s="526" t="s">
        <v>48</v>
      </c>
      <c r="J40" s="528"/>
      <c r="K40" s="588" t="s">
        <v>72</v>
      </c>
      <c r="L40" s="589"/>
      <c r="M40" s="108" t="s">
        <v>43</v>
      </c>
      <c r="N40" s="49" t="s">
        <v>103</v>
      </c>
      <c r="O40" s="108" t="s">
        <v>102</v>
      </c>
      <c r="P40" s="49" t="s">
        <v>101</v>
      </c>
      <c r="Q40" s="50" t="s">
        <v>100</v>
      </c>
      <c r="R40" s="51" t="s">
        <v>50</v>
      </c>
    </row>
    <row r="41" spans="1:19" ht="21" customHeight="1" x14ac:dyDescent="0.3">
      <c r="A41" s="520"/>
      <c r="B41" s="521"/>
      <c r="C41" s="521"/>
      <c r="D41" s="521"/>
      <c r="E41" s="521"/>
      <c r="F41" s="521"/>
      <c r="G41" s="521"/>
      <c r="H41" s="522"/>
      <c r="I41" s="568" t="s">
        <v>42</v>
      </c>
      <c r="J41" s="569"/>
      <c r="K41" s="570"/>
      <c r="L41" s="570"/>
      <c r="M41" s="109"/>
      <c r="N41" s="109"/>
      <c r="O41" s="123">
        <f>SUM(N41*'Fringe Benefits _ Change Yearly'!B9)+(K41*'Fringe Benefits _ Change Yearly'!B10)</f>
        <v>0</v>
      </c>
      <c r="P41" s="123">
        <f>N41*M41</f>
        <v>0</v>
      </c>
      <c r="Q41" s="38">
        <f>O41*M41</f>
        <v>0</v>
      </c>
      <c r="R41" s="38">
        <f>Q41+P41</f>
        <v>0</v>
      </c>
    </row>
    <row r="42" spans="1:19" ht="21" customHeight="1" x14ac:dyDescent="0.3">
      <c r="A42" s="520"/>
      <c r="B42" s="521"/>
      <c r="C42" s="521"/>
      <c r="D42" s="521"/>
      <c r="E42" s="521"/>
      <c r="F42" s="521"/>
      <c r="G42" s="521"/>
      <c r="H42" s="522"/>
      <c r="I42" s="568" t="s">
        <v>42</v>
      </c>
      <c r="J42" s="569"/>
      <c r="K42" s="570"/>
      <c r="L42" s="570"/>
      <c r="M42" s="109"/>
      <c r="N42" s="109"/>
      <c r="O42" s="123">
        <f>SUM(N42*'Fringe Benefits _ Change Yearly'!B9)+(K42*'Fringe Benefits _ Change Yearly'!B10)</f>
        <v>0</v>
      </c>
      <c r="P42" s="123">
        <f>N42*M42</f>
        <v>0</v>
      </c>
      <c r="Q42" s="38">
        <f>O42*M42</f>
        <v>0</v>
      </c>
      <c r="R42" s="38">
        <f>Q42+P42</f>
        <v>0</v>
      </c>
    </row>
    <row r="43" spans="1:19" ht="21" customHeight="1" thickBot="1" x14ac:dyDescent="0.35">
      <c r="A43" s="520"/>
      <c r="B43" s="521"/>
      <c r="C43" s="521"/>
      <c r="D43" s="521"/>
      <c r="E43" s="521"/>
      <c r="F43" s="521"/>
      <c r="G43" s="521"/>
      <c r="H43" s="522"/>
      <c r="I43" s="585" t="s">
        <v>69</v>
      </c>
      <c r="J43" s="586"/>
      <c r="K43" s="587"/>
      <c r="L43" s="587"/>
      <c r="M43" s="150"/>
      <c r="N43" s="150"/>
      <c r="O43" s="151">
        <f>SUM(N43*'Fringe Benefits _ Change Yearly'!B9)+(K43*'Fringe Benefits _ Change Yearly'!B10)</f>
        <v>0</v>
      </c>
      <c r="P43" s="151">
        <f>N43*M43</f>
        <v>0</v>
      </c>
      <c r="Q43" s="152">
        <f>O43*M43</f>
        <v>0</v>
      </c>
      <c r="R43" s="152">
        <f>Q43+P43</f>
        <v>0</v>
      </c>
    </row>
    <row r="44" spans="1:19" ht="36" customHeight="1" x14ac:dyDescent="0.3">
      <c r="A44" s="520"/>
      <c r="B44" s="521"/>
      <c r="C44" s="521"/>
      <c r="D44" s="521"/>
      <c r="E44" s="521"/>
      <c r="F44" s="521"/>
      <c r="G44" s="521"/>
      <c r="H44" s="522"/>
      <c r="I44" s="590" t="s">
        <v>136</v>
      </c>
      <c r="J44" s="591"/>
      <c r="K44" s="592"/>
      <c r="L44" s="592"/>
      <c r="M44" s="147"/>
      <c r="N44" s="147"/>
      <c r="O44" s="148">
        <f>SUM(N44*'Fringe Benefits _ Change Yearly'!B5)+('Fringe Benefits _ Change Yearly'!B6*K44)</f>
        <v>0</v>
      </c>
      <c r="P44" s="148">
        <f>N44*M44</f>
        <v>0</v>
      </c>
      <c r="Q44" s="149">
        <f>O44*M44</f>
        <v>0</v>
      </c>
      <c r="R44" s="149">
        <f>Q44+P44</f>
        <v>0</v>
      </c>
    </row>
    <row r="45" spans="1:19" ht="21" customHeight="1" x14ac:dyDescent="0.3">
      <c r="A45" s="520"/>
      <c r="B45" s="521"/>
      <c r="C45" s="521"/>
      <c r="D45" s="521"/>
      <c r="E45" s="521"/>
      <c r="F45" s="521"/>
      <c r="G45" s="521"/>
      <c r="H45" s="522"/>
      <c r="I45" s="568" t="s">
        <v>120</v>
      </c>
      <c r="J45" s="569"/>
      <c r="K45" s="570"/>
      <c r="L45" s="570"/>
      <c r="M45" s="109"/>
      <c r="N45" s="109"/>
      <c r="O45" s="123">
        <f>SUM(N45*'Fringe Benefits _ Change Yearly'!B5)+('Fringe Benefits _ Change Yearly'!B6*K45)</f>
        <v>0</v>
      </c>
      <c r="P45" s="123">
        <f t="shared" ref="P45:P46" si="18">N45*M45</f>
        <v>0</v>
      </c>
      <c r="Q45" s="38">
        <f t="shared" ref="Q45:Q46" si="19">O45*M45</f>
        <v>0</v>
      </c>
      <c r="R45" s="38">
        <f t="shared" ref="R45:R46" si="20">Q45+P45</f>
        <v>0</v>
      </c>
    </row>
    <row r="46" spans="1:19" ht="21" customHeight="1" x14ac:dyDescent="0.3">
      <c r="A46" s="520"/>
      <c r="B46" s="521"/>
      <c r="C46" s="521"/>
      <c r="D46" s="521"/>
      <c r="E46" s="521"/>
      <c r="F46" s="521"/>
      <c r="G46" s="521"/>
      <c r="H46" s="522"/>
      <c r="I46" s="568" t="s">
        <v>121</v>
      </c>
      <c r="J46" s="569"/>
      <c r="K46" s="570"/>
      <c r="L46" s="570"/>
      <c r="M46" s="109"/>
      <c r="N46" s="109"/>
      <c r="O46" s="123">
        <f>SUM(N46*'Fringe Benefits _ Change Yearly'!B5)+('Fringe Benefits _ Change Yearly'!B6*K46)</f>
        <v>0</v>
      </c>
      <c r="P46" s="123">
        <f t="shared" si="18"/>
        <v>0</v>
      </c>
      <c r="Q46" s="38">
        <f t="shared" si="19"/>
        <v>0</v>
      </c>
      <c r="R46" s="38">
        <f t="shared" si="20"/>
        <v>0</v>
      </c>
    </row>
    <row r="47" spans="1:19" ht="21.75" customHeight="1" thickBot="1" x14ac:dyDescent="0.3">
      <c r="A47" s="523"/>
      <c r="B47" s="524"/>
      <c r="C47" s="524"/>
      <c r="D47" s="524"/>
      <c r="E47" s="524"/>
      <c r="F47" s="524"/>
      <c r="G47" s="524"/>
      <c r="H47" s="525"/>
      <c r="I47" s="582" t="s">
        <v>44</v>
      </c>
      <c r="J47" s="583"/>
      <c r="K47" s="583"/>
      <c r="L47" s="583"/>
      <c r="M47" s="583"/>
      <c r="N47" s="583"/>
      <c r="O47" s="583"/>
      <c r="P47" s="584"/>
      <c r="Q47" s="32">
        <f>SUM(Q41:Q46)</f>
        <v>0</v>
      </c>
      <c r="R47" s="33">
        <f>SUM(R41:R46)</f>
        <v>0</v>
      </c>
      <c r="S47" s="4"/>
    </row>
    <row r="48" spans="1:19" s="19" customFormat="1" ht="21.75" customHeight="1" thickBot="1" x14ac:dyDescent="0.3">
      <c r="A48" s="532"/>
      <c r="B48" s="532"/>
      <c r="C48" s="532"/>
      <c r="D48" s="532"/>
      <c r="E48" s="532"/>
      <c r="F48" s="532"/>
      <c r="G48" s="532"/>
      <c r="H48" s="532"/>
      <c r="I48" s="533"/>
      <c r="J48" s="533"/>
      <c r="K48" s="533"/>
      <c r="L48" s="533"/>
      <c r="M48" s="533"/>
      <c r="N48" s="533"/>
      <c r="O48" s="533"/>
      <c r="P48" s="533"/>
      <c r="Q48" s="533"/>
      <c r="R48" s="533"/>
    </row>
    <row r="49" spans="1:19" ht="21.75" customHeight="1" x14ac:dyDescent="0.3">
      <c r="A49" s="575" t="s">
        <v>70</v>
      </c>
      <c r="B49" s="576"/>
      <c r="C49" s="576"/>
      <c r="D49" s="576"/>
      <c r="E49" s="576"/>
      <c r="F49" s="576"/>
      <c r="G49" s="576"/>
      <c r="H49" s="577"/>
      <c r="I49" s="534"/>
      <c r="J49" s="535"/>
      <c r="K49" s="535"/>
      <c r="L49" s="535"/>
      <c r="M49" s="535"/>
      <c r="N49" s="535"/>
      <c r="O49" s="535"/>
      <c r="P49" s="535"/>
      <c r="Q49" s="536"/>
      <c r="R49" s="34">
        <v>0</v>
      </c>
      <c r="S49" s="4"/>
    </row>
    <row r="50" spans="1:19" ht="21.75" customHeight="1" x14ac:dyDescent="0.3">
      <c r="A50" s="578"/>
      <c r="B50" s="521"/>
      <c r="C50" s="521"/>
      <c r="D50" s="521"/>
      <c r="E50" s="521"/>
      <c r="F50" s="521"/>
      <c r="G50" s="521"/>
      <c r="H50" s="522"/>
      <c r="I50" s="502"/>
      <c r="J50" s="503"/>
      <c r="K50" s="503"/>
      <c r="L50" s="503"/>
      <c r="M50" s="503"/>
      <c r="N50" s="503"/>
      <c r="O50" s="503"/>
      <c r="P50" s="503"/>
      <c r="Q50" s="504"/>
      <c r="R50" s="35">
        <v>0</v>
      </c>
      <c r="S50" s="4"/>
    </row>
    <row r="51" spans="1:19" ht="21.75" customHeight="1" x14ac:dyDescent="0.3">
      <c r="A51" s="578"/>
      <c r="B51" s="521"/>
      <c r="C51" s="521"/>
      <c r="D51" s="521"/>
      <c r="E51" s="521"/>
      <c r="F51" s="521"/>
      <c r="G51" s="521"/>
      <c r="H51" s="522"/>
      <c r="I51" s="502"/>
      <c r="J51" s="503"/>
      <c r="K51" s="503"/>
      <c r="L51" s="503"/>
      <c r="M51" s="503"/>
      <c r="N51" s="503"/>
      <c r="O51" s="503"/>
      <c r="P51" s="503"/>
      <c r="Q51" s="504"/>
      <c r="R51" s="35">
        <v>0</v>
      </c>
      <c r="S51" s="4"/>
    </row>
    <row r="52" spans="1:19" ht="21" customHeight="1" thickBot="1" x14ac:dyDescent="0.35">
      <c r="A52" s="579"/>
      <c r="B52" s="580"/>
      <c r="C52" s="580"/>
      <c r="D52" s="580"/>
      <c r="E52" s="580"/>
      <c r="F52" s="580"/>
      <c r="G52" s="580"/>
      <c r="H52" s="581"/>
      <c r="I52" s="571" t="s">
        <v>7</v>
      </c>
      <c r="J52" s="572"/>
      <c r="K52" s="572"/>
      <c r="L52" s="572"/>
      <c r="M52" s="572"/>
      <c r="N52" s="572"/>
      <c r="O52" s="572"/>
      <c r="P52" s="572"/>
      <c r="Q52" s="573"/>
      <c r="R52" s="43">
        <f>SUM(R49:R51)</f>
        <v>0</v>
      </c>
      <c r="S52" s="4"/>
    </row>
    <row r="53" spans="1:19" ht="21.75" customHeight="1" thickBot="1" x14ac:dyDescent="0.3">
      <c r="A53" s="574"/>
      <c r="B53" s="574"/>
      <c r="C53" s="574"/>
      <c r="D53" s="574"/>
      <c r="E53" s="574"/>
      <c r="F53" s="574"/>
      <c r="G53" s="574"/>
      <c r="H53" s="574"/>
      <c r="I53" s="574"/>
      <c r="J53" s="574"/>
      <c r="K53" s="574"/>
      <c r="L53" s="574"/>
      <c r="M53" s="574"/>
      <c r="N53" s="574"/>
      <c r="O53" s="574"/>
      <c r="P53" s="574"/>
      <c r="Q53" s="574"/>
      <c r="R53" s="574"/>
      <c r="S53" s="21"/>
    </row>
    <row r="54" spans="1:19" ht="21" customHeight="1" x14ac:dyDescent="0.3">
      <c r="A54" s="508" t="s">
        <v>71</v>
      </c>
      <c r="B54" s="509"/>
      <c r="C54" s="509"/>
      <c r="D54" s="509"/>
      <c r="E54" s="509"/>
      <c r="F54" s="509"/>
      <c r="G54" s="509"/>
      <c r="H54" s="510"/>
      <c r="I54" s="534"/>
      <c r="J54" s="535"/>
      <c r="K54" s="535"/>
      <c r="L54" s="535"/>
      <c r="M54" s="535"/>
      <c r="N54" s="535"/>
      <c r="O54" s="535"/>
      <c r="P54" s="535"/>
      <c r="Q54" s="536"/>
      <c r="R54" s="36">
        <v>0</v>
      </c>
    </row>
    <row r="55" spans="1:19" ht="21" customHeight="1" x14ac:dyDescent="0.3">
      <c r="A55" s="511"/>
      <c r="B55" s="512"/>
      <c r="C55" s="512"/>
      <c r="D55" s="512"/>
      <c r="E55" s="512"/>
      <c r="F55" s="512"/>
      <c r="G55" s="512"/>
      <c r="H55" s="513"/>
      <c r="I55" s="502"/>
      <c r="J55" s="503"/>
      <c r="K55" s="503"/>
      <c r="L55" s="503"/>
      <c r="M55" s="503"/>
      <c r="N55" s="503"/>
      <c r="O55" s="503"/>
      <c r="P55" s="503"/>
      <c r="Q55" s="504"/>
      <c r="R55" s="37">
        <v>0</v>
      </c>
    </row>
    <row r="56" spans="1:19" ht="21.75" customHeight="1" x14ac:dyDescent="0.3">
      <c r="A56" s="511"/>
      <c r="B56" s="512"/>
      <c r="C56" s="512"/>
      <c r="D56" s="512"/>
      <c r="E56" s="512"/>
      <c r="F56" s="512"/>
      <c r="G56" s="512"/>
      <c r="H56" s="513"/>
      <c r="I56" s="502"/>
      <c r="J56" s="503"/>
      <c r="K56" s="503"/>
      <c r="L56" s="503"/>
      <c r="M56" s="503"/>
      <c r="N56" s="503"/>
      <c r="O56" s="503"/>
      <c r="P56" s="503"/>
      <c r="Q56" s="504"/>
      <c r="R56" s="35">
        <v>0</v>
      </c>
    </row>
    <row r="57" spans="1:19" ht="21" customHeight="1" thickBot="1" x14ac:dyDescent="0.35">
      <c r="A57" s="514"/>
      <c r="B57" s="515"/>
      <c r="C57" s="515"/>
      <c r="D57" s="515"/>
      <c r="E57" s="515"/>
      <c r="F57" s="515"/>
      <c r="G57" s="515"/>
      <c r="H57" s="516"/>
      <c r="I57" s="571" t="s">
        <v>7</v>
      </c>
      <c r="J57" s="572"/>
      <c r="K57" s="572"/>
      <c r="L57" s="572"/>
      <c r="M57" s="572"/>
      <c r="N57" s="572"/>
      <c r="O57" s="572"/>
      <c r="P57" s="572"/>
      <c r="Q57" s="573"/>
      <c r="R57" s="42">
        <f>SUM(R54:R56)</f>
        <v>0</v>
      </c>
    </row>
    <row r="58" spans="1:19" ht="21" customHeight="1" thickBot="1" x14ac:dyDescent="0.3">
      <c r="A58" s="574"/>
      <c r="B58" s="574"/>
      <c r="C58" s="574"/>
      <c r="D58" s="574"/>
      <c r="E58" s="574"/>
      <c r="F58" s="574"/>
      <c r="G58" s="574"/>
      <c r="H58" s="574"/>
      <c r="I58" s="574"/>
      <c r="J58" s="574"/>
      <c r="K58" s="574"/>
      <c r="L58" s="574"/>
      <c r="M58" s="574"/>
      <c r="N58" s="574"/>
      <c r="O58" s="574"/>
      <c r="P58" s="574"/>
      <c r="Q58" s="574"/>
      <c r="R58" s="593"/>
    </row>
    <row r="59" spans="1:19" ht="21" customHeight="1" x14ac:dyDescent="0.3">
      <c r="A59" s="378" t="s">
        <v>49</v>
      </c>
      <c r="B59" s="379"/>
      <c r="C59" s="379"/>
      <c r="D59" s="379"/>
      <c r="E59" s="379"/>
      <c r="F59" s="379"/>
      <c r="G59" s="379"/>
      <c r="H59" s="380"/>
      <c r="I59" s="534"/>
      <c r="J59" s="535"/>
      <c r="K59" s="535"/>
      <c r="L59" s="535"/>
      <c r="M59" s="535"/>
      <c r="N59" s="535"/>
      <c r="O59" s="535"/>
      <c r="P59" s="535"/>
      <c r="Q59" s="536"/>
      <c r="R59" s="36">
        <v>0</v>
      </c>
    </row>
    <row r="60" spans="1:19" ht="21" customHeight="1" x14ac:dyDescent="0.3">
      <c r="A60" s="381"/>
      <c r="B60" s="382"/>
      <c r="C60" s="382"/>
      <c r="D60" s="382"/>
      <c r="E60" s="382"/>
      <c r="F60" s="382"/>
      <c r="G60" s="382"/>
      <c r="H60" s="383"/>
      <c r="I60" s="502"/>
      <c r="J60" s="503"/>
      <c r="K60" s="503"/>
      <c r="L60" s="503"/>
      <c r="M60" s="503"/>
      <c r="N60" s="503"/>
      <c r="O60" s="503"/>
      <c r="P60" s="503"/>
      <c r="Q60" s="504"/>
      <c r="R60" s="37">
        <v>0</v>
      </c>
    </row>
    <row r="61" spans="1:19" ht="21.75" customHeight="1" x14ac:dyDescent="0.3">
      <c r="A61" s="381"/>
      <c r="B61" s="382"/>
      <c r="C61" s="382"/>
      <c r="D61" s="382"/>
      <c r="E61" s="382"/>
      <c r="F61" s="382"/>
      <c r="G61" s="382"/>
      <c r="H61" s="383"/>
      <c r="I61" s="502"/>
      <c r="J61" s="503"/>
      <c r="K61" s="503"/>
      <c r="L61" s="503"/>
      <c r="M61" s="503"/>
      <c r="N61" s="503"/>
      <c r="O61" s="503"/>
      <c r="P61" s="503"/>
      <c r="Q61" s="504"/>
      <c r="R61" s="37">
        <v>0</v>
      </c>
    </row>
    <row r="62" spans="1:19" ht="21" customHeight="1" x14ac:dyDescent="0.3">
      <c r="A62" s="381"/>
      <c r="B62" s="382"/>
      <c r="C62" s="382"/>
      <c r="D62" s="382"/>
      <c r="E62" s="382"/>
      <c r="F62" s="382"/>
      <c r="G62" s="382"/>
      <c r="H62" s="383"/>
      <c r="I62" s="502"/>
      <c r="J62" s="503"/>
      <c r="K62" s="503"/>
      <c r="L62" s="503"/>
      <c r="M62" s="503"/>
      <c r="N62" s="503"/>
      <c r="O62" s="503"/>
      <c r="P62" s="503"/>
      <c r="Q62" s="504"/>
      <c r="R62" s="37">
        <v>0</v>
      </c>
    </row>
    <row r="63" spans="1:19" ht="21" customHeight="1" x14ac:dyDescent="0.3">
      <c r="A63" s="381"/>
      <c r="B63" s="382"/>
      <c r="C63" s="382"/>
      <c r="D63" s="382"/>
      <c r="E63" s="382"/>
      <c r="F63" s="382"/>
      <c r="G63" s="382"/>
      <c r="H63" s="383"/>
      <c r="I63" s="502"/>
      <c r="J63" s="503"/>
      <c r="K63" s="503"/>
      <c r="L63" s="503"/>
      <c r="M63" s="503"/>
      <c r="N63" s="503"/>
      <c r="O63" s="503"/>
      <c r="P63" s="503"/>
      <c r="Q63" s="504"/>
      <c r="R63" s="37">
        <v>0</v>
      </c>
    </row>
    <row r="64" spans="1:19" ht="21" customHeight="1" x14ac:dyDescent="0.3">
      <c r="A64" s="381"/>
      <c r="B64" s="382"/>
      <c r="C64" s="382"/>
      <c r="D64" s="382"/>
      <c r="E64" s="382"/>
      <c r="F64" s="382"/>
      <c r="G64" s="382"/>
      <c r="H64" s="383"/>
      <c r="I64" s="502"/>
      <c r="J64" s="503"/>
      <c r="K64" s="503"/>
      <c r="L64" s="503"/>
      <c r="M64" s="503"/>
      <c r="N64" s="503"/>
      <c r="O64" s="503"/>
      <c r="P64" s="503"/>
      <c r="Q64" s="504"/>
      <c r="R64" s="37">
        <v>0</v>
      </c>
      <c r="S64" s="4"/>
    </row>
    <row r="65" spans="1:19" ht="21" customHeight="1" x14ac:dyDescent="0.3">
      <c r="A65" s="381"/>
      <c r="B65" s="382"/>
      <c r="C65" s="382"/>
      <c r="D65" s="382"/>
      <c r="E65" s="382"/>
      <c r="F65" s="382"/>
      <c r="G65" s="382"/>
      <c r="H65" s="383"/>
      <c r="I65" s="502"/>
      <c r="J65" s="503"/>
      <c r="K65" s="503"/>
      <c r="L65" s="503"/>
      <c r="M65" s="503"/>
      <c r="N65" s="503"/>
      <c r="O65" s="503"/>
      <c r="P65" s="503"/>
      <c r="Q65" s="504"/>
      <c r="R65" s="37">
        <v>0</v>
      </c>
      <c r="S65" s="4"/>
    </row>
    <row r="66" spans="1:19" ht="21" customHeight="1" x14ac:dyDescent="0.3">
      <c r="A66" s="381"/>
      <c r="B66" s="382"/>
      <c r="C66" s="382"/>
      <c r="D66" s="382"/>
      <c r="E66" s="382"/>
      <c r="F66" s="382"/>
      <c r="G66" s="382"/>
      <c r="H66" s="383"/>
      <c r="I66" s="502"/>
      <c r="J66" s="503"/>
      <c r="K66" s="503"/>
      <c r="L66" s="503"/>
      <c r="M66" s="503"/>
      <c r="N66" s="503"/>
      <c r="O66" s="503"/>
      <c r="P66" s="503"/>
      <c r="Q66" s="504"/>
      <c r="R66" s="37">
        <v>0</v>
      </c>
      <c r="S66" s="4"/>
    </row>
    <row r="67" spans="1:19" ht="21" customHeight="1" x14ac:dyDescent="0.3">
      <c r="A67" s="381"/>
      <c r="B67" s="382"/>
      <c r="C67" s="382"/>
      <c r="D67" s="382"/>
      <c r="E67" s="382"/>
      <c r="F67" s="382"/>
      <c r="G67" s="382"/>
      <c r="H67" s="383"/>
      <c r="I67" s="502"/>
      <c r="J67" s="503"/>
      <c r="K67" s="503"/>
      <c r="L67" s="503"/>
      <c r="M67" s="503"/>
      <c r="N67" s="503"/>
      <c r="O67" s="503"/>
      <c r="P67" s="503"/>
      <c r="Q67" s="504"/>
      <c r="R67" s="37">
        <v>0</v>
      </c>
      <c r="S67" s="4"/>
    </row>
    <row r="68" spans="1:19" ht="21" customHeight="1" x14ac:dyDescent="0.3">
      <c r="A68" s="381"/>
      <c r="B68" s="382"/>
      <c r="C68" s="382"/>
      <c r="D68" s="382"/>
      <c r="E68" s="382"/>
      <c r="F68" s="382"/>
      <c r="G68" s="382"/>
      <c r="H68" s="383"/>
      <c r="I68" s="502"/>
      <c r="J68" s="503"/>
      <c r="K68" s="503"/>
      <c r="L68" s="503"/>
      <c r="M68" s="503"/>
      <c r="N68" s="503"/>
      <c r="O68" s="503"/>
      <c r="P68" s="503"/>
      <c r="Q68" s="504"/>
      <c r="R68" s="37">
        <v>0</v>
      </c>
      <c r="S68" s="4"/>
    </row>
    <row r="69" spans="1:19" ht="21" customHeight="1" x14ac:dyDescent="0.3">
      <c r="A69" s="381"/>
      <c r="B69" s="382"/>
      <c r="C69" s="382"/>
      <c r="D69" s="382"/>
      <c r="E69" s="382"/>
      <c r="F69" s="382"/>
      <c r="G69" s="382"/>
      <c r="H69" s="383"/>
      <c r="I69" s="502"/>
      <c r="J69" s="503"/>
      <c r="K69" s="503"/>
      <c r="L69" s="503"/>
      <c r="M69" s="503"/>
      <c r="N69" s="503"/>
      <c r="O69" s="503"/>
      <c r="P69" s="503"/>
      <c r="Q69" s="504"/>
      <c r="R69" s="37">
        <v>0</v>
      </c>
      <c r="S69" s="4"/>
    </row>
    <row r="70" spans="1:19" ht="21" customHeight="1" thickBot="1" x14ac:dyDescent="0.35">
      <c r="A70" s="384"/>
      <c r="B70" s="385"/>
      <c r="C70" s="385"/>
      <c r="D70" s="385"/>
      <c r="E70" s="385"/>
      <c r="F70" s="385"/>
      <c r="G70" s="385"/>
      <c r="H70" s="386"/>
      <c r="I70" s="594" t="s">
        <v>7</v>
      </c>
      <c r="J70" s="595"/>
      <c r="K70" s="595"/>
      <c r="L70" s="595"/>
      <c r="M70" s="595"/>
      <c r="N70" s="595"/>
      <c r="O70" s="595"/>
      <c r="P70" s="595"/>
      <c r="Q70" s="596"/>
      <c r="R70" s="42">
        <f>SUM(R59:R69)</f>
        <v>0</v>
      </c>
      <c r="S70" s="4"/>
    </row>
    <row r="71" spans="1:19" ht="21.75" customHeight="1" thickBot="1" x14ac:dyDescent="0.3">
      <c r="A71" s="320"/>
      <c r="B71" s="320"/>
      <c r="C71" s="320"/>
      <c r="D71" s="320"/>
      <c r="E71" s="320"/>
      <c r="F71" s="320"/>
      <c r="G71" s="320"/>
      <c r="H71" s="320"/>
      <c r="I71" s="320"/>
      <c r="J71" s="320"/>
      <c r="K71" s="320"/>
      <c r="L71" s="320"/>
      <c r="M71" s="320"/>
      <c r="N71" s="320"/>
      <c r="O71" s="320"/>
      <c r="P71" s="320"/>
      <c r="Q71" s="320"/>
      <c r="R71" s="321"/>
      <c r="S71" s="4"/>
    </row>
    <row r="72" spans="1:19" ht="21" customHeight="1" x14ac:dyDescent="0.25">
      <c r="A72" s="378" t="s">
        <v>51</v>
      </c>
      <c r="B72" s="379"/>
      <c r="C72" s="379"/>
      <c r="D72" s="379"/>
      <c r="E72" s="379"/>
      <c r="F72" s="379"/>
      <c r="G72" s="379"/>
      <c r="H72" s="380"/>
      <c r="I72" s="497" t="s">
        <v>155</v>
      </c>
      <c r="J72" s="498"/>
      <c r="K72" s="498"/>
      <c r="L72" s="498"/>
      <c r="M72" s="498"/>
      <c r="N72" s="498"/>
      <c r="O72" s="498"/>
      <c r="P72" s="498"/>
      <c r="Q72" s="499"/>
      <c r="R72" s="17">
        <v>0</v>
      </c>
      <c r="S72" s="4"/>
    </row>
    <row r="73" spans="1:19" ht="21" customHeight="1" x14ac:dyDescent="0.25">
      <c r="A73" s="381"/>
      <c r="B73" s="382"/>
      <c r="C73" s="382"/>
      <c r="D73" s="382"/>
      <c r="E73" s="382"/>
      <c r="F73" s="382"/>
      <c r="G73" s="382"/>
      <c r="H73" s="383"/>
      <c r="I73" s="312" t="s">
        <v>156</v>
      </c>
      <c r="J73" s="402"/>
      <c r="K73" s="402"/>
      <c r="L73" s="402"/>
      <c r="M73" s="402"/>
      <c r="N73" s="402"/>
      <c r="O73" s="402"/>
      <c r="P73" s="402"/>
      <c r="Q73" s="313"/>
      <c r="R73" s="18">
        <v>0</v>
      </c>
      <c r="S73" s="4"/>
    </row>
    <row r="74" spans="1:19" ht="21" customHeight="1" x14ac:dyDescent="0.25">
      <c r="A74" s="381"/>
      <c r="B74" s="382"/>
      <c r="C74" s="382"/>
      <c r="D74" s="382"/>
      <c r="E74" s="382"/>
      <c r="F74" s="382"/>
      <c r="G74" s="382"/>
      <c r="H74" s="383"/>
      <c r="I74" s="491"/>
      <c r="J74" s="492"/>
      <c r="K74" s="492"/>
      <c r="L74" s="492"/>
      <c r="M74" s="492"/>
      <c r="N74" s="492"/>
      <c r="O74" s="492"/>
      <c r="P74" s="492"/>
      <c r="Q74" s="493"/>
      <c r="R74" s="18">
        <v>0</v>
      </c>
      <c r="S74" s="4"/>
    </row>
    <row r="75" spans="1:19" ht="21" customHeight="1" x14ac:dyDescent="0.25">
      <c r="A75" s="381"/>
      <c r="B75" s="382"/>
      <c r="C75" s="382"/>
      <c r="D75" s="382"/>
      <c r="E75" s="382"/>
      <c r="F75" s="382"/>
      <c r="G75" s="382"/>
      <c r="H75" s="383"/>
      <c r="I75" s="491"/>
      <c r="J75" s="492"/>
      <c r="K75" s="492"/>
      <c r="L75" s="492"/>
      <c r="M75" s="492"/>
      <c r="N75" s="492"/>
      <c r="O75" s="492"/>
      <c r="P75" s="492"/>
      <c r="Q75" s="493"/>
      <c r="R75" s="18">
        <v>0</v>
      </c>
      <c r="S75" s="4"/>
    </row>
    <row r="76" spans="1:19" ht="21" customHeight="1" x14ac:dyDescent="0.25">
      <c r="A76" s="381"/>
      <c r="B76" s="382"/>
      <c r="C76" s="382"/>
      <c r="D76" s="382"/>
      <c r="E76" s="382"/>
      <c r="F76" s="382"/>
      <c r="G76" s="382"/>
      <c r="H76" s="383"/>
      <c r="I76" s="491"/>
      <c r="J76" s="492"/>
      <c r="K76" s="492"/>
      <c r="L76" s="492"/>
      <c r="M76" s="492"/>
      <c r="N76" s="492"/>
      <c r="O76" s="492"/>
      <c r="P76" s="492"/>
      <c r="Q76" s="493"/>
      <c r="R76" s="18">
        <v>0</v>
      </c>
      <c r="S76" s="4"/>
    </row>
    <row r="77" spans="1:19" ht="21" customHeight="1" x14ac:dyDescent="0.25">
      <c r="A77" s="381"/>
      <c r="B77" s="382"/>
      <c r="C77" s="382"/>
      <c r="D77" s="382"/>
      <c r="E77" s="382"/>
      <c r="F77" s="382"/>
      <c r="G77" s="382"/>
      <c r="H77" s="383"/>
      <c r="I77" s="491"/>
      <c r="J77" s="492"/>
      <c r="K77" s="492"/>
      <c r="L77" s="492"/>
      <c r="M77" s="492"/>
      <c r="N77" s="492"/>
      <c r="O77" s="492"/>
      <c r="P77" s="492"/>
      <c r="Q77" s="493"/>
      <c r="R77" s="18">
        <v>0</v>
      </c>
      <c r="S77" s="4"/>
    </row>
    <row r="78" spans="1:19" ht="21" customHeight="1" x14ac:dyDescent="0.25">
      <c r="A78" s="381"/>
      <c r="B78" s="382"/>
      <c r="C78" s="382"/>
      <c r="D78" s="382"/>
      <c r="E78" s="382"/>
      <c r="F78" s="382"/>
      <c r="G78" s="382"/>
      <c r="H78" s="383"/>
      <c r="I78" s="491"/>
      <c r="J78" s="492"/>
      <c r="K78" s="492"/>
      <c r="L78" s="492"/>
      <c r="M78" s="492"/>
      <c r="N78" s="492"/>
      <c r="O78" s="492"/>
      <c r="P78" s="492"/>
      <c r="Q78" s="493"/>
      <c r="R78" s="18">
        <v>0</v>
      </c>
      <c r="S78" s="4"/>
    </row>
    <row r="79" spans="1:19" ht="21" customHeight="1" x14ac:dyDescent="0.25">
      <c r="A79" s="381"/>
      <c r="B79" s="382"/>
      <c r="C79" s="382"/>
      <c r="D79" s="382"/>
      <c r="E79" s="382"/>
      <c r="F79" s="382"/>
      <c r="G79" s="382"/>
      <c r="H79" s="383"/>
      <c r="I79" s="491"/>
      <c r="J79" s="492"/>
      <c r="K79" s="492"/>
      <c r="L79" s="492"/>
      <c r="M79" s="492"/>
      <c r="N79" s="492"/>
      <c r="O79" s="492"/>
      <c r="P79" s="492"/>
      <c r="Q79" s="493"/>
      <c r="R79" s="18">
        <v>0</v>
      </c>
      <c r="S79" s="4"/>
    </row>
    <row r="80" spans="1:19" ht="21" customHeight="1" x14ac:dyDescent="0.25">
      <c r="A80" s="381"/>
      <c r="B80" s="382"/>
      <c r="C80" s="382"/>
      <c r="D80" s="382"/>
      <c r="E80" s="382"/>
      <c r="F80" s="382"/>
      <c r="G80" s="382"/>
      <c r="H80" s="383"/>
      <c r="I80" s="491"/>
      <c r="J80" s="492"/>
      <c r="K80" s="492"/>
      <c r="L80" s="492"/>
      <c r="M80" s="492"/>
      <c r="N80" s="492"/>
      <c r="O80" s="492"/>
      <c r="P80" s="492"/>
      <c r="Q80" s="493"/>
      <c r="R80" s="18">
        <v>0</v>
      </c>
      <c r="S80" s="4"/>
    </row>
    <row r="81" spans="1:19" ht="21" customHeight="1" thickBot="1" x14ac:dyDescent="0.3">
      <c r="A81" s="384"/>
      <c r="B81" s="385"/>
      <c r="C81" s="385"/>
      <c r="D81" s="385"/>
      <c r="E81" s="385"/>
      <c r="F81" s="385"/>
      <c r="G81" s="385"/>
      <c r="H81" s="386"/>
      <c r="I81" s="317" t="s">
        <v>7</v>
      </c>
      <c r="J81" s="318"/>
      <c r="K81" s="318"/>
      <c r="L81" s="318"/>
      <c r="M81" s="318"/>
      <c r="N81" s="318"/>
      <c r="O81" s="318"/>
      <c r="P81" s="318"/>
      <c r="Q81" s="319"/>
      <c r="R81" s="44">
        <f>SUM(R72:R80)</f>
        <v>0</v>
      </c>
      <c r="S81" s="4"/>
    </row>
    <row r="82" spans="1:19" ht="21" customHeight="1" thickBot="1" x14ac:dyDescent="0.3">
      <c r="A82" s="423"/>
      <c r="B82" s="423"/>
      <c r="C82" s="423"/>
      <c r="D82" s="423"/>
      <c r="E82" s="423"/>
      <c r="F82" s="423"/>
      <c r="G82" s="423"/>
      <c r="H82" s="423"/>
      <c r="I82" s="423"/>
      <c r="J82" s="423"/>
      <c r="K82" s="423"/>
      <c r="L82" s="423"/>
      <c r="M82" s="423"/>
      <c r="N82" s="423"/>
      <c r="O82" s="423"/>
      <c r="P82" s="423"/>
      <c r="Q82" s="423"/>
      <c r="R82" s="424"/>
      <c r="S82" s="4"/>
    </row>
    <row r="83" spans="1:19" ht="21" customHeight="1" x14ac:dyDescent="0.25">
      <c r="A83" s="378" t="s">
        <v>179</v>
      </c>
      <c r="B83" s="379"/>
      <c r="C83" s="379"/>
      <c r="D83" s="379"/>
      <c r="E83" s="379"/>
      <c r="F83" s="379"/>
      <c r="G83" s="379"/>
      <c r="H83" s="380"/>
      <c r="I83" s="494" t="s">
        <v>29</v>
      </c>
      <c r="J83" s="495"/>
      <c r="K83" s="58" t="s">
        <v>30</v>
      </c>
      <c r="L83" s="496" t="s">
        <v>31</v>
      </c>
      <c r="M83" s="496"/>
      <c r="N83" s="496" t="s">
        <v>32</v>
      </c>
      <c r="O83" s="496"/>
      <c r="P83" s="59" t="s">
        <v>10</v>
      </c>
      <c r="Q83" s="59" t="s">
        <v>18</v>
      </c>
      <c r="R83" s="48" t="s">
        <v>9</v>
      </c>
      <c r="S83" s="4"/>
    </row>
    <row r="84" spans="1:19" ht="21" customHeight="1" x14ac:dyDescent="0.25">
      <c r="A84" s="381"/>
      <c r="B84" s="382"/>
      <c r="C84" s="382"/>
      <c r="D84" s="382"/>
      <c r="E84" s="382"/>
      <c r="F84" s="382"/>
      <c r="G84" s="382"/>
      <c r="H84" s="383"/>
      <c r="I84" s="301"/>
      <c r="J84" s="302"/>
      <c r="K84" s="57">
        <v>0</v>
      </c>
      <c r="L84" s="314">
        <v>0</v>
      </c>
      <c r="M84" s="314"/>
      <c r="N84" s="314">
        <v>0</v>
      </c>
      <c r="O84" s="314"/>
      <c r="P84" s="2">
        <v>0</v>
      </c>
      <c r="Q84" s="2">
        <v>0</v>
      </c>
      <c r="R84" s="15">
        <f t="shared" ref="R84:R87" si="21">SUM(K84:Q84)</f>
        <v>0</v>
      </c>
      <c r="S84" s="4"/>
    </row>
    <row r="85" spans="1:19" ht="21" customHeight="1" x14ac:dyDescent="0.25">
      <c r="A85" s="381"/>
      <c r="B85" s="382"/>
      <c r="C85" s="382"/>
      <c r="D85" s="382"/>
      <c r="E85" s="382"/>
      <c r="F85" s="382"/>
      <c r="G85" s="382"/>
      <c r="H85" s="383"/>
      <c r="I85" s="315"/>
      <c r="J85" s="316"/>
      <c r="K85" s="57">
        <v>0</v>
      </c>
      <c r="L85" s="314">
        <v>0</v>
      </c>
      <c r="M85" s="314"/>
      <c r="N85" s="314">
        <v>0</v>
      </c>
      <c r="O85" s="314"/>
      <c r="P85" s="2">
        <v>0</v>
      </c>
      <c r="Q85" s="1">
        <v>0</v>
      </c>
      <c r="R85" s="15">
        <f t="shared" si="21"/>
        <v>0</v>
      </c>
      <c r="S85" s="4"/>
    </row>
    <row r="86" spans="1:19" ht="21" customHeight="1" x14ac:dyDescent="0.25">
      <c r="A86" s="381"/>
      <c r="B86" s="382"/>
      <c r="C86" s="382"/>
      <c r="D86" s="382"/>
      <c r="E86" s="382"/>
      <c r="F86" s="382"/>
      <c r="G86" s="382"/>
      <c r="H86" s="383"/>
      <c r="I86" s="315"/>
      <c r="J86" s="316"/>
      <c r="K86" s="57">
        <v>0</v>
      </c>
      <c r="L86" s="314">
        <v>0</v>
      </c>
      <c r="M86" s="314"/>
      <c r="N86" s="314">
        <v>0</v>
      </c>
      <c r="O86" s="314"/>
      <c r="P86" s="2">
        <v>0</v>
      </c>
      <c r="Q86" s="1">
        <v>0</v>
      </c>
      <c r="R86" s="15">
        <f t="shared" si="21"/>
        <v>0</v>
      </c>
      <c r="S86" s="4"/>
    </row>
    <row r="87" spans="1:19" ht="21" customHeight="1" x14ac:dyDescent="0.25">
      <c r="A87" s="381"/>
      <c r="B87" s="382"/>
      <c r="C87" s="382"/>
      <c r="D87" s="382"/>
      <c r="E87" s="382"/>
      <c r="F87" s="382"/>
      <c r="G87" s="382"/>
      <c r="H87" s="383"/>
      <c r="I87" s="315"/>
      <c r="J87" s="316"/>
      <c r="K87" s="57">
        <v>0</v>
      </c>
      <c r="L87" s="314">
        <v>0</v>
      </c>
      <c r="M87" s="314"/>
      <c r="N87" s="314">
        <v>0</v>
      </c>
      <c r="O87" s="314"/>
      <c r="P87" s="2">
        <v>0</v>
      </c>
      <c r="Q87" s="1">
        <v>0</v>
      </c>
      <c r="R87" s="15">
        <f t="shared" si="21"/>
        <v>0</v>
      </c>
      <c r="S87" s="4"/>
    </row>
    <row r="88" spans="1:19" ht="21" customHeight="1" thickBot="1" x14ac:dyDescent="0.3">
      <c r="A88" s="384"/>
      <c r="B88" s="385"/>
      <c r="C88" s="385"/>
      <c r="D88" s="385"/>
      <c r="E88" s="385"/>
      <c r="F88" s="385"/>
      <c r="G88" s="385"/>
      <c r="H88" s="386"/>
      <c r="I88" s="317" t="s">
        <v>7</v>
      </c>
      <c r="J88" s="318"/>
      <c r="K88" s="318"/>
      <c r="L88" s="318"/>
      <c r="M88" s="318"/>
      <c r="N88" s="318"/>
      <c r="O88" s="318"/>
      <c r="P88" s="318"/>
      <c r="Q88" s="319"/>
      <c r="R88" s="44">
        <f>SUM(R84:R87)</f>
        <v>0</v>
      </c>
      <c r="S88" s="4"/>
    </row>
    <row r="89" spans="1:19" ht="21" customHeight="1" thickBot="1" x14ac:dyDescent="0.3">
      <c r="A89" s="320"/>
      <c r="B89" s="320"/>
      <c r="C89" s="320"/>
      <c r="D89" s="320"/>
      <c r="E89" s="320"/>
      <c r="F89" s="320"/>
      <c r="G89" s="320"/>
      <c r="H89" s="320"/>
      <c r="I89" s="320"/>
      <c r="J89" s="320"/>
      <c r="K89" s="320"/>
      <c r="L89" s="320"/>
      <c r="M89" s="320"/>
      <c r="N89" s="320"/>
      <c r="O89" s="320"/>
      <c r="P89" s="320"/>
      <c r="Q89" s="320"/>
      <c r="R89" s="321"/>
      <c r="S89" s="4"/>
    </row>
    <row r="90" spans="1:19" ht="21" customHeight="1" x14ac:dyDescent="0.25">
      <c r="A90" s="378" t="s">
        <v>191</v>
      </c>
      <c r="B90" s="379"/>
      <c r="C90" s="379"/>
      <c r="D90" s="379"/>
      <c r="E90" s="379"/>
      <c r="F90" s="379"/>
      <c r="G90" s="379"/>
      <c r="H90" s="380"/>
      <c r="I90" s="494" t="s">
        <v>29</v>
      </c>
      <c r="J90" s="495"/>
      <c r="K90" s="201" t="s">
        <v>30</v>
      </c>
      <c r="L90" s="496" t="s">
        <v>31</v>
      </c>
      <c r="M90" s="496"/>
      <c r="N90" s="496" t="s">
        <v>32</v>
      </c>
      <c r="O90" s="496"/>
      <c r="P90" s="202" t="s">
        <v>10</v>
      </c>
      <c r="Q90" s="202" t="s">
        <v>18</v>
      </c>
      <c r="R90" s="48" t="s">
        <v>9</v>
      </c>
      <c r="S90" s="4"/>
    </row>
    <row r="91" spans="1:19" ht="21" customHeight="1" x14ac:dyDescent="0.25">
      <c r="A91" s="381"/>
      <c r="B91" s="382"/>
      <c r="C91" s="382"/>
      <c r="D91" s="382"/>
      <c r="E91" s="382"/>
      <c r="F91" s="382"/>
      <c r="G91" s="382"/>
      <c r="H91" s="383"/>
      <c r="I91" s="301"/>
      <c r="J91" s="302"/>
      <c r="K91" s="126">
        <v>0</v>
      </c>
      <c r="L91" s="314">
        <v>0</v>
      </c>
      <c r="M91" s="314"/>
      <c r="N91" s="314">
        <v>0</v>
      </c>
      <c r="O91" s="314"/>
      <c r="P91" s="2">
        <v>0</v>
      </c>
      <c r="Q91" s="2">
        <v>0</v>
      </c>
      <c r="R91" s="15">
        <f t="shared" ref="R91:R94" si="22">SUM(K91:Q91)</f>
        <v>0</v>
      </c>
      <c r="S91" s="4"/>
    </row>
    <row r="92" spans="1:19" ht="21" customHeight="1" x14ac:dyDescent="0.25">
      <c r="A92" s="381"/>
      <c r="B92" s="382"/>
      <c r="C92" s="382"/>
      <c r="D92" s="382"/>
      <c r="E92" s="382"/>
      <c r="F92" s="382"/>
      <c r="G92" s="382"/>
      <c r="H92" s="383"/>
      <c r="I92" s="315"/>
      <c r="J92" s="316"/>
      <c r="K92" s="126">
        <v>0</v>
      </c>
      <c r="L92" s="314">
        <v>0</v>
      </c>
      <c r="M92" s="314"/>
      <c r="N92" s="314">
        <v>0</v>
      </c>
      <c r="O92" s="314"/>
      <c r="P92" s="2">
        <v>0</v>
      </c>
      <c r="Q92" s="1">
        <v>0</v>
      </c>
      <c r="R92" s="15">
        <f t="shared" si="22"/>
        <v>0</v>
      </c>
      <c r="S92" s="4"/>
    </row>
    <row r="93" spans="1:19" ht="21" customHeight="1" x14ac:dyDescent="0.25">
      <c r="A93" s="381"/>
      <c r="B93" s="382"/>
      <c r="C93" s="382"/>
      <c r="D93" s="382"/>
      <c r="E93" s="382"/>
      <c r="F93" s="382"/>
      <c r="G93" s="382"/>
      <c r="H93" s="383"/>
      <c r="I93" s="315"/>
      <c r="J93" s="316"/>
      <c r="K93" s="126">
        <v>0</v>
      </c>
      <c r="L93" s="314">
        <v>0</v>
      </c>
      <c r="M93" s="314"/>
      <c r="N93" s="314">
        <v>0</v>
      </c>
      <c r="O93" s="314"/>
      <c r="P93" s="2">
        <v>0</v>
      </c>
      <c r="Q93" s="1">
        <v>0</v>
      </c>
      <c r="R93" s="15">
        <f t="shared" si="22"/>
        <v>0</v>
      </c>
      <c r="S93" s="4"/>
    </row>
    <row r="94" spans="1:19" ht="21" customHeight="1" x14ac:dyDescent="0.25">
      <c r="A94" s="381"/>
      <c r="B94" s="382"/>
      <c r="C94" s="382"/>
      <c r="D94" s="382"/>
      <c r="E94" s="382"/>
      <c r="F94" s="382"/>
      <c r="G94" s="382"/>
      <c r="H94" s="383"/>
      <c r="I94" s="315"/>
      <c r="J94" s="316"/>
      <c r="K94" s="126">
        <v>0</v>
      </c>
      <c r="L94" s="314">
        <v>0</v>
      </c>
      <c r="M94" s="314"/>
      <c r="N94" s="314">
        <v>0</v>
      </c>
      <c r="O94" s="314"/>
      <c r="P94" s="2">
        <v>0</v>
      </c>
      <c r="Q94" s="1">
        <v>0</v>
      </c>
      <c r="R94" s="15">
        <f t="shared" si="22"/>
        <v>0</v>
      </c>
      <c r="S94" s="4"/>
    </row>
    <row r="95" spans="1:19" ht="21" customHeight="1" thickBot="1" x14ac:dyDescent="0.3">
      <c r="A95" s="384"/>
      <c r="B95" s="385"/>
      <c r="C95" s="385"/>
      <c r="D95" s="385"/>
      <c r="E95" s="385"/>
      <c r="F95" s="385"/>
      <c r="G95" s="385"/>
      <c r="H95" s="386"/>
      <c r="I95" s="317" t="s">
        <v>7</v>
      </c>
      <c r="J95" s="318"/>
      <c r="K95" s="318"/>
      <c r="L95" s="318"/>
      <c r="M95" s="318"/>
      <c r="N95" s="318"/>
      <c r="O95" s="318"/>
      <c r="P95" s="318"/>
      <c r="Q95" s="319"/>
      <c r="R95" s="44">
        <f>SUM(R91:R94)</f>
        <v>0</v>
      </c>
      <c r="S95" s="4"/>
    </row>
    <row r="96" spans="1:19" ht="21" customHeight="1" thickBot="1" x14ac:dyDescent="0.3">
      <c r="A96" s="320"/>
      <c r="B96" s="320"/>
      <c r="C96" s="320"/>
      <c r="D96" s="320"/>
      <c r="E96" s="320"/>
      <c r="F96" s="320"/>
      <c r="G96" s="320"/>
      <c r="H96" s="320"/>
      <c r="I96" s="320"/>
      <c r="J96" s="320"/>
      <c r="K96" s="320"/>
      <c r="L96" s="320"/>
      <c r="M96" s="320"/>
      <c r="N96" s="320"/>
      <c r="O96" s="320"/>
      <c r="P96" s="320"/>
      <c r="Q96" s="320"/>
      <c r="R96" s="321"/>
      <c r="S96" s="4"/>
    </row>
    <row r="97" spans="1:22" ht="36" customHeight="1" x14ac:dyDescent="0.25">
      <c r="A97" s="378" t="s">
        <v>195</v>
      </c>
      <c r="B97" s="379"/>
      <c r="C97" s="379"/>
      <c r="D97" s="379"/>
      <c r="E97" s="379"/>
      <c r="F97" s="379"/>
      <c r="G97" s="379"/>
      <c r="H97" s="380"/>
      <c r="I97" s="488" t="s">
        <v>11</v>
      </c>
      <c r="J97" s="488"/>
      <c r="K97" s="488"/>
      <c r="L97" s="488" t="s">
        <v>13</v>
      </c>
      <c r="M97" s="488"/>
      <c r="N97" s="488"/>
      <c r="O97" s="488"/>
      <c r="P97" s="489" t="s">
        <v>12</v>
      </c>
      <c r="Q97" s="490"/>
      <c r="R97" s="61" t="s">
        <v>9</v>
      </c>
      <c r="S97" s="4"/>
    </row>
    <row r="98" spans="1:22" ht="36" customHeight="1" x14ac:dyDescent="0.25">
      <c r="A98" s="381"/>
      <c r="B98" s="382"/>
      <c r="C98" s="382"/>
      <c r="D98" s="382"/>
      <c r="E98" s="382"/>
      <c r="F98" s="382"/>
      <c r="G98" s="382"/>
      <c r="H98" s="383"/>
      <c r="I98" s="487" t="s">
        <v>129</v>
      </c>
      <c r="J98" s="487"/>
      <c r="K98" s="487"/>
      <c r="L98" s="377"/>
      <c r="M98" s="377"/>
      <c r="N98" s="377"/>
      <c r="O98" s="377"/>
      <c r="P98" s="312"/>
      <c r="Q98" s="313"/>
      <c r="R98" s="15">
        <f>SUM(L98*P98)</f>
        <v>0</v>
      </c>
      <c r="S98" s="4"/>
    </row>
    <row r="99" spans="1:22" ht="36" customHeight="1" x14ac:dyDescent="0.25">
      <c r="A99" s="381"/>
      <c r="B99" s="382"/>
      <c r="C99" s="382"/>
      <c r="D99" s="382"/>
      <c r="E99" s="382"/>
      <c r="F99" s="382"/>
      <c r="G99" s="382"/>
      <c r="H99" s="383"/>
      <c r="I99" s="306" t="s">
        <v>130</v>
      </c>
      <c r="J99" s="307"/>
      <c r="K99" s="308"/>
      <c r="L99" s="309"/>
      <c r="M99" s="310"/>
      <c r="N99" s="310"/>
      <c r="O99" s="311"/>
      <c r="P99" s="312"/>
      <c r="Q99" s="313"/>
      <c r="R99" s="15">
        <f t="shared" ref="R99:R103" si="23">SUM(L99*P99)</f>
        <v>0</v>
      </c>
      <c r="S99" s="4"/>
    </row>
    <row r="100" spans="1:22" ht="36" customHeight="1" x14ac:dyDescent="0.25">
      <c r="A100" s="381"/>
      <c r="B100" s="382"/>
      <c r="C100" s="382"/>
      <c r="D100" s="382"/>
      <c r="E100" s="382"/>
      <c r="F100" s="382"/>
      <c r="G100" s="382"/>
      <c r="H100" s="383"/>
      <c r="I100" s="306" t="s">
        <v>131</v>
      </c>
      <c r="J100" s="307"/>
      <c r="K100" s="308"/>
      <c r="L100" s="309"/>
      <c r="M100" s="310"/>
      <c r="N100" s="310"/>
      <c r="O100" s="311"/>
      <c r="P100" s="312"/>
      <c r="Q100" s="313"/>
      <c r="R100" s="15">
        <f t="shared" ref="R100" si="24">SUM(L100*P100)</f>
        <v>0</v>
      </c>
      <c r="S100" s="4"/>
    </row>
    <row r="101" spans="1:22" ht="36" customHeight="1" x14ac:dyDescent="0.25">
      <c r="A101" s="381"/>
      <c r="B101" s="382"/>
      <c r="C101" s="382"/>
      <c r="D101" s="382"/>
      <c r="E101" s="382"/>
      <c r="F101" s="382"/>
      <c r="G101" s="382"/>
      <c r="H101" s="383"/>
      <c r="I101" s="306" t="s">
        <v>132</v>
      </c>
      <c r="J101" s="307"/>
      <c r="K101" s="308"/>
      <c r="L101" s="309"/>
      <c r="M101" s="310"/>
      <c r="N101" s="310"/>
      <c r="O101" s="311"/>
      <c r="P101" s="312"/>
      <c r="Q101" s="313"/>
      <c r="R101" s="15">
        <f t="shared" si="23"/>
        <v>0</v>
      </c>
      <c r="S101" s="4"/>
    </row>
    <row r="102" spans="1:22" ht="38.25" customHeight="1" x14ac:dyDescent="0.25">
      <c r="A102" s="381"/>
      <c r="B102" s="382"/>
      <c r="C102" s="382"/>
      <c r="D102" s="382"/>
      <c r="E102" s="382"/>
      <c r="F102" s="382"/>
      <c r="G102" s="382"/>
      <c r="H102" s="383"/>
      <c r="I102" s="635" t="s">
        <v>189</v>
      </c>
      <c r="J102" s="377"/>
      <c r="K102" s="377"/>
      <c r="L102" s="377"/>
      <c r="M102" s="377"/>
      <c r="N102" s="377"/>
      <c r="O102" s="377"/>
      <c r="P102" s="312">
        <v>0</v>
      </c>
      <c r="Q102" s="313"/>
      <c r="R102" s="15">
        <f t="shared" si="23"/>
        <v>0</v>
      </c>
      <c r="S102" s="4"/>
    </row>
    <row r="103" spans="1:22" ht="38.25" customHeight="1" x14ac:dyDescent="0.25">
      <c r="A103" s="381"/>
      <c r="B103" s="382"/>
      <c r="C103" s="382"/>
      <c r="D103" s="382"/>
      <c r="E103" s="382"/>
      <c r="F103" s="382"/>
      <c r="G103" s="382"/>
      <c r="H103" s="383"/>
      <c r="I103" s="635" t="s">
        <v>190</v>
      </c>
      <c r="J103" s="377"/>
      <c r="K103" s="377"/>
      <c r="L103" s="377"/>
      <c r="M103" s="377"/>
      <c r="N103" s="377"/>
      <c r="O103" s="377"/>
      <c r="P103" s="312">
        <v>0</v>
      </c>
      <c r="Q103" s="313"/>
      <c r="R103" s="15">
        <f t="shared" si="23"/>
        <v>0</v>
      </c>
      <c r="S103" s="4"/>
    </row>
    <row r="104" spans="1:22" ht="36" customHeight="1" thickBot="1" x14ac:dyDescent="0.3">
      <c r="A104" s="384"/>
      <c r="B104" s="385"/>
      <c r="C104" s="385"/>
      <c r="D104" s="385"/>
      <c r="E104" s="385"/>
      <c r="F104" s="385"/>
      <c r="G104" s="385"/>
      <c r="H104" s="386"/>
      <c r="I104" s="387" t="s">
        <v>8</v>
      </c>
      <c r="J104" s="388"/>
      <c r="K104" s="388"/>
      <c r="L104" s="388"/>
      <c r="M104" s="388"/>
      <c r="N104" s="388"/>
      <c r="O104" s="388"/>
      <c r="P104" s="388"/>
      <c r="Q104" s="389"/>
      <c r="R104" s="44">
        <f>SUM(R98:R103)</f>
        <v>0</v>
      </c>
      <c r="S104" s="4"/>
    </row>
    <row r="105" spans="1:22" ht="21" customHeight="1" thickBot="1" x14ac:dyDescent="0.3">
      <c r="A105" s="425"/>
      <c r="B105" s="425"/>
      <c r="C105" s="425"/>
      <c r="D105" s="425"/>
      <c r="E105" s="425"/>
      <c r="F105" s="425"/>
      <c r="G105" s="425"/>
      <c r="H105" s="425"/>
      <c r="I105" s="425"/>
      <c r="J105" s="425"/>
      <c r="K105" s="425"/>
      <c r="L105" s="425"/>
      <c r="M105" s="425"/>
      <c r="N105" s="425"/>
      <c r="O105" s="425"/>
      <c r="P105" s="425"/>
      <c r="Q105" s="425"/>
      <c r="R105" s="426"/>
      <c r="S105" s="4"/>
      <c r="U105" s="196" t="s">
        <v>180</v>
      </c>
    </row>
    <row r="106" spans="1:22" ht="21" customHeight="1" x14ac:dyDescent="0.25">
      <c r="A106" s="378" t="s">
        <v>53</v>
      </c>
      <c r="B106" s="379"/>
      <c r="C106" s="379"/>
      <c r="D106" s="379"/>
      <c r="E106" s="379"/>
      <c r="F106" s="379"/>
      <c r="G106" s="379"/>
      <c r="H106" s="380"/>
      <c r="I106" s="390"/>
      <c r="J106" s="391"/>
      <c r="K106" s="391"/>
      <c r="L106" s="391"/>
      <c r="M106" s="391"/>
      <c r="N106" s="391"/>
      <c r="O106" s="391"/>
      <c r="P106" s="391"/>
      <c r="Q106" s="392"/>
      <c r="R106" s="17">
        <v>0</v>
      </c>
      <c r="S106" s="4"/>
      <c r="U106" s="135">
        <v>0</v>
      </c>
      <c r="V106" s="134" t="s">
        <v>108</v>
      </c>
    </row>
    <row r="107" spans="1:22" ht="21" customHeight="1" x14ac:dyDescent="0.25">
      <c r="A107" s="381"/>
      <c r="B107" s="382"/>
      <c r="C107" s="382"/>
      <c r="D107" s="382"/>
      <c r="E107" s="382"/>
      <c r="F107" s="382"/>
      <c r="G107" s="382"/>
      <c r="H107" s="383"/>
      <c r="I107" s="393"/>
      <c r="J107" s="394"/>
      <c r="K107" s="394"/>
      <c r="L107" s="394"/>
      <c r="M107" s="394"/>
      <c r="N107" s="394"/>
      <c r="O107" s="394"/>
      <c r="P107" s="394"/>
      <c r="Q107" s="395"/>
      <c r="R107" s="18">
        <v>0</v>
      </c>
      <c r="S107" s="4"/>
      <c r="U107" s="135">
        <v>0</v>
      </c>
    </row>
    <row r="108" spans="1:22" ht="21" customHeight="1" x14ac:dyDescent="0.25">
      <c r="A108" s="381"/>
      <c r="B108" s="382"/>
      <c r="C108" s="382"/>
      <c r="D108" s="382"/>
      <c r="E108" s="382"/>
      <c r="F108" s="382"/>
      <c r="G108" s="382"/>
      <c r="H108" s="383"/>
      <c r="I108" s="303"/>
      <c r="J108" s="304"/>
      <c r="K108" s="304"/>
      <c r="L108" s="304"/>
      <c r="M108" s="304"/>
      <c r="N108" s="304"/>
      <c r="O108" s="304"/>
      <c r="P108" s="304"/>
      <c r="Q108" s="305"/>
      <c r="R108" s="133">
        <v>0</v>
      </c>
      <c r="S108" s="4"/>
      <c r="U108" s="135">
        <v>0</v>
      </c>
    </row>
    <row r="109" spans="1:22" ht="21" customHeight="1" x14ac:dyDescent="0.25">
      <c r="A109" s="381"/>
      <c r="B109" s="382"/>
      <c r="C109" s="382"/>
      <c r="D109" s="382"/>
      <c r="E109" s="382"/>
      <c r="F109" s="382"/>
      <c r="G109" s="382"/>
      <c r="H109" s="383"/>
      <c r="I109" s="393"/>
      <c r="J109" s="394"/>
      <c r="K109" s="394"/>
      <c r="L109" s="394"/>
      <c r="M109" s="394"/>
      <c r="N109" s="394"/>
      <c r="O109" s="394"/>
      <c r="P109" s="394"/>
      <c r="Q109" s="395"/>
      <c r="R109" s="18">
        <v>0</v>
      </c>
      <c r="S109" s="4"/>
      <c r="U109" s="135">
        <v>0</v>
      </c>
    </row>
    <row r="110" spans="1:22" ht="21" customHeight="1" thickBot="1" x14ac:dyDescent="0.3">
      <c r="A110" s="384"/>
      <c r="B110" s="385"/>
      <c r="C110" s="385"/>
      <c r="D110" s="385"/>
      <c r="E110" s="385"/>
      <c r="F110" s="385"/>
      <c r="G110" s="385"/>
      <c r="H110" s="386"/>
      <c r="I110" s="387" t="s">
        <v>8</v>
      </c>
      <c r="J110" s="388"/>
      <c r="K110" s="388"/>
      <c r="L110" s="388"/>
      <c r="M110" s="388"/>
      <c r="N110" s="388"/>
      <c r="O110" s="388"/>
      <c r="P110" s="388"/>
      <c r="Q110" s="389"/>
      <c r="R110" s="44">
        <f>SUM(R106:R109)</f>
        <v>0</v>
      </c>
      <c r="S110" s="4"/>
      <c r="U110" s="195">
        <f>SUM(U106:U109)</f>
        <v>0</v>
      </c>
    </row>
    <row r="111" spans="1:22" ht="21.75" customHeight="1" thickBot="1" x14ac:dyDescent="0.3">
      <c r="A111" s="427"/>
      <c r="B111" s="427"/>
      <c r="C111" s="427"/>
      <c r="D111" s="427"/>
      <c r="E111" s="427"/>
      <c r="F111" s="427"/>
      <c r="G111" s="427"/>
      <c r="H111" s="427"/>
      <c r="I111" s="427"/>
      <c r="J111" s="427"/>
      <c r="K111" s="427"/>
      <c r="L111" s="427"/>
      <c r="M111" s="427"/>
      <c r="N111" s="427"/>
      <c r="O111" s="427"/>
      <c r="P111" s="427"/>
      <c r="Q111" s="427"/>
      <c r="R111" s="428"/>
      <c r="S111" s="4"/>
    </row>
    <row r="112" spans="1:22" ht="21" customHeight="1" x14ac:dyDescent="0.25">
      <c r="A112" s="378" t="s">
        <v>52</v>
      </c>
      <c r="B112" s="379"/>
      <c r="C112" s="379"/>
      <c r="D112" s="379"/>
      <c r="E112" s="379"/>
      <c r="F112" s="379"/>
      <c r="G112" s="379"/>
      <c r="H112" s="380"/>
      <c r="I112" s="481"/>
      <c r="J112" s="482"/>
      <c r="K112" s="482"/>
      <c r="L112" s="482"/>
      <c r="M112" s="482"/>
      <c r="N112" s="482"/>
      <c r="O112" s="482"/>
      <c r="P112" s="482"/>
      <c r="Q112" s="483"/>
      <c r="R112" s="17">
        <v>0</v>
      </c>
      <c r="S112" s="4"/>
    </row>
    <row r="113" spans="1:19" ht="21" customHeight="1" x14ac:dyDescent="0.25">
      <c r="A113" s="381"/>
      <c r="B113" s="382"/>
      <c r="C113" s="382"/>
      <c r="D113" s="382"/>
      <c r="E113" s="382"/>
      <c r="F113" s="382"/>
      <c r="G113" s="382"/>
      <c r="H113" s="383"/>
      <c r="I113" s="484"/>
      <c r="J113" s="485"/>
      <c r="K113" s="485"/>
      <c r="L113" s="485"/>
      <c r="M113" s="485"/>
      <c r="N113" s="485"/>
      <c r="O113" s="485"/>
      <c r="P113" s="485"/>
      <c r="Q113" s="486"/>
      <c r="R113" s="18">
        <v>0</v>
      </c>
      <c r="S113" s="4"/>
    </row>
    <row r="114" spans="1:19" ht="21" customHeight="1" thickBot="1" x14ac:dyDescent="0.3">
      <c r="A114" s="384"/>
      <c r="B114" s="385"/>
      <c r="C114" s="385"/>
      <c r="D114" s="385"/>
      <c r="E114" s="385"/>
      <c r="F114" s="385"/>
      <c r="G114" s="385"/>
      <c r="H114" s="386"/>
      <c r="I114" s="317" t="s">
        <v>7</v>
      </c>
      <c r="J114" s="318"/>
      <c r="K114" s="318"/>
      <c r="L114" s="318"/>
      <c r="M114" s="318"/>
      <c r="N114" s="318"/>
      <c r="O114" s="318"/>
      <c r="P114" s="318"/>
      <c r="Q114" s="319"/>
      <c r="R114" s="16">
        <f>SUM(R112:R113)</f>
        <v>0</v>
      </c>
      <c r="S114" s="4"/>
    </row>
    <row r="115" spans="1:19" ht="21.75" customHeight="1" thickBot="1" x14ac:dyDescent="0.3">
      <c r="A115" s="423"/>
      <c r="B115" s="423"/>
      <c r="C115" s="423"/>
      <c r="D115" s="423"/>
      <c r="E115" s="423"/>
      <c r="F115" s="423"/>
      <c r="G115" s="423"/>
      <c r="H115" s="423"/>
      <c r="I115" s="423"/>
      <c r="J115" s="423"/>
      <c r="K115" s="423"/>
      <c r="L115" s="423"/>
      <c r="M115" s="423"/>
      <c r="N115" s="423"/>
      <c r="O115" s="423"/>
      <c r="P115" s="423"/>
      <c r="Q115" s="423"/>
      <c r="R115" s="424"/>
      <c r="S115" s="4"/>
    </row>
    <row r="116" spans="1:19" ht="21" customHeight="1" x14ac:dyDescent="0.25">
      <c r="A116" s="378" t="s">
        <v>54</v>
      </c>
      <c r="B116" s="379"/>
      <c r="C116" s="379"/>
      <c r="D116" s="379"/>
      <c r="E116" s="379"/>
      <c r="F116" s="379"/>
      <c r="G116" s="379"/>
      <c r="H116" s="380"/>
      <c r="I116" s="481"/>
      <c r="J116" s="482"/>
      <c r="K116" s="482"/>
      <c r="L116" s="482"/>
      <c r="M116" s="482"/>
      <c r="N116" s="482"/>
      <c r="O116" s="482"/>
      <c r="P116" s="482"/>
      <c r="Q116" s="483"/>
      <c r="R116" s="17">
        <v>0</v>
      </c>
      <c r="S116" s="4"/>
    </row>
    <row r="117" spans="1:19" ht="21" customHeight="1" x14ac:dyDescent="0.25">
      <c r="A117" s="381"/>
      <c r="B117" s="382"/>
      <c r="C117" s="382"/>
      <c r="D117" s="382"/>
      <c r="E117" s="382"/>
      <c r="F117" s="382"/>
      <c r="G117" s="382"/>
      <c r="H117" s="383"/>
      <c r="I117" s="484"/>
      <c r="J117" s="485"/>
      <c r="K117" s="485"/>
      <c r="L117" s="485"/>
      <c r="M117" s="485"/>
      <c r="N117" s="485"/>
      <c r="O117" s="485"/>
      <c r="P117" s="485"/>
      <c r="Q117" s="486"/>
      <c r="R117" s="18">
        <v>0</v>
      </c>
      <c r="S117" s="4"/>
    </row>
    <row r="118" spans="1:19" ht="21" customHeight="1" thickBot="1" x14ac:dyDescent="0.3">
      <c r="A118" s="384"/>
      <c r="B118" s="385"/>
      <c r="C118" s="385"/>
      <c r="D118" s="385"/>
      <c r="E118" s="385"/>
      <c r="F118" s="385"/>
      <c r="G118" s="385"/>
      <c r="H118" s="386"/>
      <c r="I118" s="317" t="s">
        <v>7</v>
      </c>
      <c r="J118" s="318"/>
      <c r="K118" s="318"/>
      <c r="L118" s="318"/>
      <c r="M118" s="318"/>
      <c r="N118" s="318"/>
      <c r="O118" s="318"/>
      <c r="P118" s="318"/>
      <c r="Q118" s="319"/>
      <c r="R118" s="44">
        <f>SUM(R116:R117)</f>
        <v>0</v>
      </c>
      <c r="S118" s="4"/>
    </row>
    <row r="119" spans="1:19" ht="21.75" customHeight="1" thickBot="1" x14ac:dyDescent="0.3">
      <c r="A119" s="320"/>
      <c r="B119" s="320"/>
      <c r="C119" s="320"/>
      <c r="D119" s="320"/>
      <c r="E119" s="320"/>
      <c r="F119" s="320"/>
      <c r="G119" s="320"/>
      <c r="H119" s="320"/>
      <c r="I119" s="320"/>
      <c r="J119" s="320"/>
      <c r="K119" s="320"/>
      <c r="L119" s="320"/>
      <c r="M119" s="320"/>
      <c r="N119" s="320"/>
      <c r="O119" s="320"/>
      <c r="P119" s="320"/>
      <c r="Q119" s="320"/>
      <c r="R119" s="321"/>
      <c r="S119" s="4"/>
    </row>
    <row r="120" spans="1:19" ht="21" customHeight="1" x14ac:dyDescent="0.25">
      <c r="A120" s="378" t="s">
        <v>107</v>
      </c>
      <c r="B120" s="379"/>
      <c r="C120" s="379"/>
      <c r="D120" s="379"/>
      <c r="E120" s="379"/>
      <c r="F120" s="379"/>
      <c r="G120" s="379"/>
      <c r="H120" s="380"/>
      <c r="I120" s="481"/>
      <c r="J120" s="482"/>
      <c r="K120" s="482"/>
      <c r="L120" s="482"/>
      <c r="M120" s="482"/>
      <c r="N120" s="482"/>
      <c r="O120" s="482"/>
      <c r="P120" s="482"/>
      <c r="Q120" s="483"/>
      <c r="R120" s="17">
        <v>0</v>
      </c>
      <c r="S120" s="4"/>
    </row>
    <row r="121" spans="1:19" ht="21" customHeight="1" x14ac:dyDescent="0.25">
      <c r="A121" s="381"/>
      <c r="B121" s="382"/>
      <c r="C121" s="382"/>
      <c r="D121" s="382"/>
      <c r="E121" s="382"/>
      <c r="F121" s="382"/>
      <c r="G121" s="382"/>
      <c r="H121" s="383"/>
      <c r="I121" s="484"/>
      <c r="J121" s="485"/>
      <c r="K121" s="485"/>
      <c r="L121" s="485"/>
      <c r="M121" s="485"/>
      <c r="N121" s="485"/>
      <c r="O121" s="485"/>
      <c r="P121" s="485"/>
      <c r="Q121" s="486"/>
      <c r="R121" s="18">
        <v>0</v>
      </c>
    </row>
    <row r="122" spans="1:19" ht="21" customHeight="1" thickBot="1" x14ac:dyDescent="0.3">
      <c r="A122" s="384"/>
      <c r="B122" s="385"/>
      <c r="C122" s="385"/>
      <c r="D122" s="385"/>
      <c r="E122" s="385"/>
      <c r="F122" s="385"/>
      <c r="G122" s="385"/>
      <c r="H122" s="386"/>
      <c r="I122" s="317" t="s">
        <v>7</v>
      </c>
      <c r="J122" s="318"/>
      <c r="K122" s="318"/>
      <c r="L122" s="318"/>
      <c r="M122" s="318"/>
      <c r="N122" s="318"/>
      <c r="O122" s="318"/>
      <c r="P122" s="318"/>
      <c r="Q122" s="319"/>
      <c r="R122" s="44">
        <f>SUM(R120:R121)</f>
        <v>0</v>
      </c>
    </row>
    <row r="123" spans="1:19" ht="21.75" customHeight="1" thickBot="1" x14ac:dyDescent="0.3">
      <c r="A123" s="320"/>
      <c r="B123" s="320"/>
      <c r="C123" s="320"/>
      <c r="D123" s="320"/>
      <c r="E123" s="320"/>
      <c r="F123" s="320"/>
      <c r="G123" s="320"/>
      <c r="H123" s="320"/>
      <c r="I123" s="320"/>
      <c r="J123" s="320"/>
      <c r="K123" s="320"/>
      <c r="L123" s="320"/>
      <c r="M123" s="320"/>
      <c r="N123" s="320"/>
      <c r="O123" s="320"/>
      <c r="P123" s="320"/>
      <c r="Q123" s="320"/>
      <c r="R123" s="321"/>
    </row>
    <row r="124" spans="1:19" ht="21" customHeight="1" thickBot="1" x14ac:dyDescent="0.3">
      <c r="A124" s="420" t="s">
        <v>55</v>
      </c>
      <c r="B124" s="421"/>
      <c r="C124" s="421"/>
      <c r="D124" s="421"/>
      <c r="E124" s="421"/>
      <c r="F124" s="421"/>
      <c r="G124" s="421"/>
      <c r="H124" s="422"/>
      <c r="I124" s="438"/>
      <c r="J124" s="320"/>
      <c r="K124" s="320"/>
      <c r="L124" s="320"/>
      <c r="M124" s="320"/>
      <c r="N124" s="320"/>
      <c r="O124" s="320"/>
      <c r="P124" s="321"/>
      <c r="Q124" s="370">
        <f>SUM(R34,R37,R38,R47,R57,R52,R70,R81,R88,R95,R114,R104,R110,R118,R122)</f>
        <v>0</v>
      </c>
      <c r="R124" s="371"/>
    </row>
    <row r="125" spans="1:19" ht="21" customHeight="1" thickBot="1" x14ac:dyDescent="0.3">
      <c r="A125" s="429"/>
      <c r="B125" s="429"/>
      <c r="C125" s="429"/>
      <c r="D125" s="429"/>
      <c r="E125" s="429"/>
      <c r="F125" s="429"/>
      <c r="G125" s="429"/>
      <c r="H125" s="429"/>
      <c r="I125" s="429"/>
      <c r="J125" s="429"/>
      <c r="K125" s="429"/>
      <c r="L125" s="429"/>
      <c r="M125" s="429"/>
      <c r="N125" s="429"/>
      <c r="O125" s="429"/>
      <c r="P125" s="429"/>
      <c r="Q125" s="429"/>
      <c r="R125" s="430"/>
    </row>
    <row r="126" spans="1:19" ht="21" customHeight="1" x14ac:dyDescent="0.25">
      <c r="A126" s="379" t="s">
        <v>106</v>
      </c>
      <c r="B126" s="379"/>
      <c r="C126" s="379"/>
      <c r="D126" s="379"/>
      <c r="E126" s="379"/>
      <c r="F126" s="379"/>
      <c r="G126" s="379"/>
      <c r="H126" s="379"/>
      <c r="I126" s="439" t="s">
        <v>177</v>
      </c>
      <c r="J126" s="440"/>
      <c r="K126" s="440"/>
      <c r="L126" s="440"/>
      <c r="M126" s="440"/>
      <c r="N126" s="440"/>
      <c r="O126" s="440"/>
      <c r="P126" s="441"/>
      <c r="Q126" s="448">
        <f>SUM(R34,R37,R38,R47,R52,R70,R81,R88,R95,U106,U107,U108,U109,)*CUMULATIVE!Q1</f>
        <v>0</v>
      </c>
      <c r="R126" s="449"/>
    </row>
    <row r="127" spans="1:19" ht="21" customHeight="1" x14ac:dyDescent="0.25">
      <c r="A127" s="382"/>
      <c r="B127" s="382"/>
      <c r="C127" s="382"/>
      <c r="D127" s="382"/>
      <c r="E127" s="382"/>
      <c r="F127" s="382"/>
      <c r="G127" s="382"/>
      <c r="H127" s="382"/>
      <c r="I127" s="442"/>
      <c r="J127" s="443"/>
      <c r="K127" s="443"/>
      <c r="L127" s="443"/>
      <c r="M127" s="443"/>
      <c r="N127" s="443"/>
      <c r="O127" s="443"/>
      <c r="P127" s="444"/>
      <c r="Q127" s="450"/>
      <c r="R127" s="451"/>
    </row>
    <row r="128" spans="1:19" ht="21.75" customHeight="1" thickBot="1" x14ac:dyDescent="0.3">
      <c r="A128" s="385"/>
      <c r="B128" s="385"/>
      <c r="C128" s="385"/>
      <c r="D128" s="385"/>
      <c r="E128" s="385"/>
      <c r="F128" s="385"/>
      <c r="G128" s="385"/>
      <c r="H128" s="385"/>
      <c r="I128" s="445"/>
      <c r="J128" s="446"/>
      <c r="K128" s="446"/>
      <c r="L128" s="446"/>
      <c r="M128" s="446"/>
      <c r="N128" s="446"/>
      <c r="O128" s="446"/>
      <c r="P128" s="447"/>
      <c r="Q128" s="452"/>
      <c r="R128" s="453"/>
    </row>
    <row r="129" spans="1:19" ht="21" customHeight="1" thickBot="1" x14ac:dyDescent="0.3">
      <c r="A129" s="431"/>
      <c r="B129" s="431"/>
      <c r="C129" s="431"/>
      <c r="D129" s="431"/>
      <c r="E129" s="431"/>
      <c r="F129" s="431"/>
      <c r="G129" s="431"/>
      <c r="H129" s="431"/>
      <c r="I129" s="431"/>
      <c r="J129" s="431"/>
      <c r="K129" s="431"/>
      <c r="L129" s="431"/>
      <c r="M129" s="431"/>
      <c r="N129" s="431"/>
      <c r="O129" s="431"/>
      <c r="P129" s="431"/>
      <c r="Q129" s="431"/>
      <c r="R129" s="432"/>
    </row>
    <row r="130" spans="1:19" ht="21" customHeight="1" thickBot="1" x14ac:dyDescent="0.3">
      <c r="A130" s="420" t="s">
        <v>56</v>
      </c>
      <c r="B130" s="421"/>
      <c r="C130" s="421"/>
      <c r="D130" s="421"/>
      <c r="E130" s="421"/>
      <c r="F130" s="421"/>
      <c r="G130" s="421"/>
      <c r="H130" s="422"/>
      <c r="I130" s="435"/>
      <c r="J130" s="436"/>
      <c r="K130" s="436"/>
      <c r="L130" s="436"/>
      <c r="M130" s="436"/>
      <c r="N130" s="436"/>
      <c r="O130" s="436"/>
      <c r="P130" s="437"/>
      <c r="Q130" s="433">
        <f>SUM(Q124,Q126)</f>
        <v>0</v>
      </c>
      <c r="R130" s="434"/>
    </row>
    <row r="131" spans="1:19" ht="18" x14ac:dyDescent="0.25">
      <c r="A131" s="8"/>
      <c r="B131" s="45"/>
      <c r="C131" s="8"/>
      <c r="H131" s="9"/>
      <c r="I131" s="6"/>
      <c r="J131" s="6"/>
      <c r="K131" s="4"/>
      <c r="L131" s="6"/>
      <c r="N131" s="4"/>
      <c r="O131" s="4"/>
      <c r="P131" s="4"/>
      <c r="Q131" s="4"/>
      <c r="R131" s="4"/>
      <c r="S131" s="4"/>
    </row>
    <row r="132" spans="1:19" x14ac:dyDescent="0.25">
      <c r="A132" s="8"/>
      <c r="B132" s="8"/>
      <c r="C132" s="8"/>
      <c r="H132" s="9"/>
      <c r="I132" s="6"/>
      <c r="J132" s="6"/>
      <c r="K132" s="4"/>
      <c r="L132" s="6"/>
      <c r="N132" s="4"/>
      <c r="O132" s="4"/>
      <c r="P132" s="4"/>
      <c r="Q132" s="4"/>
      <c r="R132" s="4"/>
      <c r="S132" s="4"/>
    </row>
    <row r="133" spans="1:19" x14ac:dyDescent="0.25">
      <c r="A133" s="8"/>
      <c r="B133" s="8"/>
      <c r="C133" s="8"/>
      <c r="H133" s="9"/>
      <c r="I133" s="6"/>
      <c r="J133" s="6"/>
      <c r="K133" s="4"/>
      <c r="L133" s="6"/>
      <c r="N133" s="4"/>
      <c r="O133" s="4"/>
      <c r="P133" s="4"/>
      <c r="Q133" s="4"/>
      <c r="R133" s="4"/>
      <c r="S133" s="4"/>
    </row>
    <row r="134" spans="1:19" x14ac:dyDescent="0.25">
      <c r="A134" s="8"/>
      <c r="B134" s="8"/>
      <c r="C134" s="8"/>
      <c r="H134" s="9"/>
      <c r="I134" s="6"/>
      <c r="J134" s="6"/>
      <c r="K134" s="4"/>
      <c r="L134" s="6"/>
      <c r="N134" s="4"/>
      <c r="O134" s="4"/>
      <c r="P134" s="4"/>
      <c r="Q134" s="4"/>
      <c r="R134" s="4"/>
      <c r="S134" s="4"/>
    </row>
    <row r="135" spans="1:19" ht="60.75" customHeight="1" x14ac:dyDescent="0.25">
      <c r="A135" s="8"/>
      <c r="B135" s="8"/>
      <c r="C135" s="8"/>
      <c r="H135" s="9"/>
      <c r="I135" s="6"/>
      <c r="J135" s="6"/>
      <c r="K135" s="6"/>
      <c r="L135" s="6"/>
      <c r="N135" s="4"/>
      <c r="O135" s="4"/>
      <c r="P135" s="4"/>
      <c r="Q135" s="4"/>
      <c r="R135" s="4"/>
      <c r="S135" s="4"/>
    </row>
    <row r="136" spans="1:19" x14ac:dyDescent="0.25">
      <c r="A136" s="8"/>
      <c r="B136" s="8"/>
      <c r="C136" s="8"/>
      <c r="H136" s="9"/>
      <c r="I136" s="6"/>
      <c r="J136" s="6"/>
      <c r="K136" s="6"/>
      <c r="L136" s="6"/>
      <c r="N136" s="4"/>
      <c r="O136" s="4"/>
      <c r="P136" s="4"/>
      <c r="Q136" s="4"/>
      <c r="R136" s="4"/>
      <c r="S136" s="4"/>
    </row>
    <row r="137" spans="1:19" ht="60.75" customHeight="1" x14ac:dyDescent="0.25"/>
    <row r="139" spans="1:19" ht="60.75" customHeight="1" x14ac:dyDescent="0.25"/>
  </sheetData>
  <sheetProtection selectLockedCells="1"/>
  <mergeCells count="233">
    <mergeCell ref="D11:F11"/>
    <mergeCell ref="G11:I11"/>
    <mergeCell ref="J11:L11"/>
    <mergeCell ref="M11:O11"/>
    <mergeCell ref="P11:R11"/>
    <mergeCell ref="A125:R125"/>
    <mergeCell ref="A126:H128"/>
    <mergeCell ref="I126:P128"/>
    <mergeCell ref="Q126:R128"/>
    <mergeCell ref="A111:R111"/>
    <mergeCell ref="A116:H118"/>
    <mergeCell ref="I116:Q116"/>
    <mergeCell ref="I117:Q117"/>
    <mergeCell ref="I118:Q118"/>
    <mergeCell ref="A119:R119"/>
    <mergeCell ref="I104:Q104"/>
    <mergeCell ref="A105:R105"/>
    <mergeCell ref="A106:H110"/>
    <mergeCell ref="I106:Q106"/>
    <mergeCell ref="I109:Q109"/>
    <mergeCell ref="I110:Q110"/>
    <mergeCell ref="P99:Q99"/>
    <mergeCell ref="I101:K101"/>
    <mergeCell ref="L101:O101"/>
    <mergeCell ref="A129:R129"/>
    <mergeCell ref="A130:H130"/>
    <mergeCell ref="I130:P130"/>
    <mergeCell ref="Q130:R130"/>
    <mergeCell ref="A120:H122"/>
    <mergeCell ref="I120:Q120"/>
    <mergeCell ref="I121:Q121"/>
    <mergeCell ref="I122:Q122"/>
    <mergeCell ref="A123:R123"/>
    <mergeCell ref="A124:H124"/>
    <mergeCell ref="I124:P124"/>
    <mergeCell ref="Q124:R124"/>
    <mergeCell ref="P101:Q101"/>
    <mergeCell ref="I103:K103"/>
    <mergeCell ref="L103:O103"/>
    <mergeCell ref="P103:Q103"/>
    <mergeCell ref="A115:R115"/>
    <mergeCell ref="A97:H104"/>
    <mergeCell ref="I97:K97"/>
    <mergeCell ref="L97:O97"/>
    <mergeCell ref="P97:Q97"/>
    <mergeCell ref="I98:K98"/>
    <mergeCell ref="L98:O98"/>
    <mergeCell ref="P98:Q98"/>
    <mergeCell ref="I99:K99"/>
    <mergeCell ref="L99:O99"/>
    <mergeCell ref="I107:Q107"/>
    <mergeCell ref="I108:Q108"/>
    <mergeCell ref="I102:K102"/>
    <mergeCell ref="L102:O102"/>
    <mergeCell ref="P102:Q102"/>
    <mergeCell ref="A89:R89"/>
    <mergeCell ref="A112:H114"/>
    <mergeCell ref="I112:Q112"/>
    <mergeCell ref="I113:Q113"/>
    <mergeCell ref="I114:Q114"/>
    <mergeCell ref="L85:M85"/>
    <mergeCell ref="N85:O85"/>
    <mergeCell ref="I86:J86"/>
    <mergeCell ref="L86:M86"/>
    <mergeCell ref="N86:O86"/>
    <mergeCell ref="I87:J87"/>
    <mergeCell ref="L87:M87"/>
    <mergeCell ref="N87:O87"/>
    <mergeCell ref="A90:H95"/>
    <mergeCell ref="I90:J90"/>
    <mergeCell ref="L90:M90"/>
    <mergeCell ref="N90:O90"/>
    <mergeCell ref="I91:J91"/>
    <mergeCell ref="L91:M91"/>
    <mergeCell ref="N91:O91"/>
    <mergeCell ref="I92:J92"/>
    <mergeCell ref="L92:M92"/>
    <mergeCell ref="N92:O92"/>
    <mergeCell ref="I93:J93"/>
    <mergeCell ref="A71:R71"/>
    <mergeCell ref="A72:H81"/>
    <mergeCell ref="I72:Q72"/>
    <mergeCell ref="I73:Q73"/>
    <mergeCell ref="I79:Q79"/>
    <mergeCell ref="I80:Q80"/>
    <mergeCell ref="I81:Q81"/>
    <mergeCell ref="A82:R82"/>
    <mergeCell ref="A83:H88"/>
    <mergeCell ref="I83:J83"/>
    <mergeCell ref="L83:M83"/>
    <mergeCell ref="N83:O83"/>
    <mergeCell ref="I84:J84"/>
    <mergeCell ref="L84:M84"/>
    <mergeCell ref="N84:O84"/>
    <mergeCell ref="I85:J85"/>
    <mergeCell ref="I88:Q88"/>
    <mergeCell ref="I74:Q74"/>
    <mergeCell ref="I75:Q75"/>
    <mergeCell ref="I76:Q76"/>
    <mergeCell ref="I77:Q77"/>
    <mergeCell ref="I78:Q78"/>
    <mergeCell ref="A58:R58"/>
    <mergeCell ref="A59:H70"/>
    <mergeCell ref="I59:Q59"/>
    <mergeCell ref="I60:Q60"/>
    <mergeCell ref="I61:Q61"/>
    <mergeCell ref="I62:Q62"/>
    <mergeCell ref="I63:Q63"/>
    <mergeCell ref="I64:Q64"/>
    <mergeCell ref="I65:Q65"/>
    <mergeCell ref="I66:Q66"/>
    <mergeCell ref="I67:Q67"/>
    <mergeCell ref="I68:Q68"/>
    <mergeCell ref="I69:Q69"/>
    <mergeCell ref="I70:Q70"/>
    <mergeCell ref="A53:R53"/>
    <mergeCell ref="A54:H57"/>
    <mergeCell ref="I54:Q54"/>
    <mergeCell ref="I55:Q55"/>
    <mergeCell ref="I56:Q56"/>
    <mergeCell ref="I57:Q57"/>
    <mergeCell ref="I47:P47"/>
    <mergeCell ref="A48:R48"/>
    <mergeCell ref="A49:H52"/>
    <mergeCell ref="I49:Q49"/>
    <mergeCell ref="I50:Q50"/>
    <mergeCell ref="I51:Q51"/>
    <mergeCell ref="I52:Q52"/>
    <mergeCell ref="I41:J41"/>
    <mergeCell ref="K41:L41"/>
    <mergeCell ref="I44:J44"/>
    <mergeCell ref="K44:L44"/>
    <mergeCell ref="A35:R35"/>
    <mergeCell ref="A36:H38"/>
    <mergeCell ref="I36:L36"/>
    <mergeCell ref="I38:L38"/>
    <mergeCell ref="A39:R39"/>
    <mergeCell ref="A40:H47"/>
    <mergeCell ref="I40:J40"/>
    <mergeCell ref="K40:L40"/>
    <mergeCell ref="I42:J42"/>
    <mergeCell ref="K42:L42"/>
    <mergeCell ref="I43:J43"/>
    <mergeCell ref="K43:L43"/>
    <mergeCell ref="I37:L37"/>
    <mergeCell ref="I45:J45"/>
    <mergeCell ref="K45:L45"/>
    <mergeCell ref="I46:J46"/>
    <mergeCell ref="K46:L46"/>
    <mergeCell ref="A31:H34"/>
    <mergeCell ref="I31:M33"/>
    <mergeCell ref="N31:Q33"/>
    <mergeCell ref="R31:R33"/>
    <mergeCell ref="I34:M34"/>
    <mergeCell ref="N34:Q34"/>
    <mergeCell ref="L19:L20"/>
    <mergeCell ref="M19:M20"/>
    <mergeCell ref="N19:N20"/>
    <mergeCell ref="O19:O20"/>
    <mergeCell ref="A28:O28"/>
    <mergeCell ref="A29:R30"/>
    <mergeCell ref="A16:R16"/>
    <mergeCell ref="A17:A20"/>
    <mergeCell ref="B17:B20"/>
    <mergeCell ref="C17:C20"/>
    <mergeCell ref="D17:K17"/>
    <mergeCell ref="L17:O17"/>
    <mergeCell ref="P17:P20"/>
    <mergeCell ref="Q17:Q20"/>
    <mergeCell ref="R17:R20"/>
    <mergeCell ref="D18:G18"/>
    <mergeCell ref="H18:K18"/>
    <mergeCell ref="L18:O18"/>
    <mergeCell ref="D19:D20"/>
    <mergeCell ref="E19:E20"/>
    <mergeCell ref="F19:F20"/>
    <mergeCell ref="G19:G20"/>
    <mergeCell ref="H19:H20"/>
    <mergeCell ref="I19:I20"/>
    <mergeCell ref="J19:J20"/>
    <mergeCell ref="K19:K20"/>
    <mergeCell ref="D14:F14"/>
    <mergeCell ref="G14:I14"/>
    <mergeCell ref="J14:L14"/>
    <mergeCell ref="M14:O14"/>
    <mergeCell ref="P14:R14"/>
    <mergeCell ref="A15:I15"/>
    <mergeCell ref="J15:L15"/>
    <mergeCell ref="M15:O15"/>
    <mergeCell ref="P15:R15"/>
    <mergeCell ref="D12:F12"/>
    <mergeCell ref="G12:I12"/>
    <mergeCell ref="J12:L12"/>
    <mergeCell ref="M12:O12"/>
    <mergeCell ref="P12:R12"/>
    <mergeCell ref="D13:F13"/>
    <mergeCell ref="G13:I13"/>
    <mergeCell ref="J13:L13"/>
    <mergeCell ref="M13:O13"/>
    <mergeCell ref="P13:R13"/>
    <mergeCell ref="A1:B1"/>
    <mergeCell ref="C1:F1"/>
    <mergeCell ref="G1:R3"/>
    <mergeCell ref="A2:B2"/>
    <mergeCell ref="C2:F2"/>
    <mergeCell ref="A3:B3"/>
    <mergeCell ref="C3:F3"/>
    <mergeCell ref="P9:R9"/>
    <mergeCell ref="D10:F10"/>
    <mergeCell ref="G10:I10"/>
    <mergeCell ref="J10:L10"/>
    <mergeCell ref="M10:O10"/>
    <mergeCell ref="P10:R10"/>
    <mergeCell ref="A4:R5"/>
    <mergeCell ref="A6:R6"/>
    <mergeCell ref="A7:A9"/>
    <mergeCell ref="B7:B9"/>
    <mergeCell ref="C7:C9"/>
    <mergeCell ref="D7:R8"/>
    <mergeCell ref="D9:F9"/>
    <mergeCell ref="G9:I9"/>
    <mergeCell ref="J9:L9"/>
    <mergeCell ref="M9:O9"/>
    <mergeCell ref="L93:M93"/>
    <mergeCell ref="N93:O93"/>
    <mergeCell ref="I94:J94"/>
    <mergeCell ref="L94:M94"/>
    <mergeCell ref="N94:O94"/>
    <mergeCell ref="I95:Q95"/>
    <mergeCell ref="A96:R96"/>
    <mergeCell ref="I100:K100"/>
    <mergeCell ref="L100:O100"/>
    <mergeCell ref="P100:Q100"/>
  </mergeCells>
  <pageMargins left="0.7" right="0.7" top="0.75" bottom="0.75" header="0.3" footer="0.3"/>
  <pageSetup scale="34"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39"/>
  <sheetViews>
    <sheetView zoomScale="70" zoomScaleNormal="70" workbookViewId="0">
      <selection sqref="A1:B1"/>
    </sheetView>
  </sheetViews>
  <sheetFormatPr defaultColWidth="9.140625" defaultRowHeight="15" x14ac:dyDescent="0.25"/>
  <cols>
    <col min="1" max="1" width="20.140625" style="4" customWidth="1"/>
    <col min="2" max="2" width="12.5703125" style="4" customWidth="1"/>
    <col min="3" max="3" width="15.140625" style="6" customWidth="1"/>
    <col min="4" max="4" width="12.85546875" style="7" customWidth="1"/>
    <col min="5" max="5" width="12.85546875" style="6" customWidth="1"/>
    <col min="6" max="6" width="13.7109375" style="6" customWidth="1"/>
    <col min="7" max="7" width="12.7109375" style="6" customWidth="1"/>
    <col min="8" max="8" width="12.5703125" style="7" customWidth="1"/>
    <col min="9" max="9" width="12.7109375" style="8" customWidth="1"/>
    <col min="10" max="11" width="12.5703125" style="8" customWidth="1"/>
    <col min="12" max="12" width="13" style="7" customWidth="1"/>
    <col min="13" max="13" width="14.42578125" style="6" customWidth="1"/>
    <col min="14" max="14" width="17.5703125" style="6" customWidth="1"/>
    <col min="15" max="15" width="15.140625" style="6" customWidth="1"/>
    <col min="16" max="16" width="18" style="9" bestFit="1" customWidth="1"/>
    <col min="17" max="17" width="15.7109375" style="6" customWidth="1"/>
    <col min="18" max="18" width="22.85546875" style="6" customWidth="1"/>
    <col min="19" max="19" width="2.85546875" style="6" customWidth="1"/>
    <col min="20" max="20" width="9.140625" style="4"/>
    <col min="21" max="21" width="11.85546875" style="4" customWidth="1"/>
    <col min="22" max="22" width="56.28515625" style="4" bestFit="1" customWidth="1"/>
    <col min="23" max="16384" width="9.140625" style="4"/>
  </cols>
  <sheetData>
    <row r="1" spans="1:19" ht="24" customHeight="1" x14ac:dyDescent="0.35">
      <c r="A1" s="454" t="s">
        <v>58</v>
      </c>
      <c r="B1" s="455"/>
      <c r="C1" s="456">
        <f>SUM(R34,R37,R38,R47,R52,R57,R70,R81,R88,R114,R104,R110,R118,R122)</f>
        <v>0</v>
      </c>
      <c r="D1" s="457"/>
      <c r="E1" s="457"/>
      <c r="F1" s="458"/>
      <c r="G1" s="414" t="s">
        <v>91</v>
      </c>
      <c r="H1" s="415"/>
      <c r="I1" s="415"/>
      <c r="J1" s="415"/>
      <c r="K1" s="415"/>
      <c r="L1" s="415"/>
      <c r="M1" s="415"/>
      <c r="N1" s="415"/>
      <c r="O1" s="415"/>
      <c r="P1" s="415"/>
      <c r="Q1" s="415"/>
      <c r="R1" s="416"/>
      <c r="S1" s="4"/>
    </row>
    <row r="2" spans="1:19" ht="21" x14ac:dyDescent="0.35">
      <c r="A2" s="459" t="s">
        <v>57</v>
      </c>
      <c r="B2" s="460"/>
      <c r="C2" s="461">
        <f>SUM(R34,R37,R38,R47,R52,R70,R81,R88,R95)*CUMULATIVE!Q1</f>
        <v>0</v>
      </c>
      <c r="D2" s="462"/>
      <c r="E2" s="462"/>
      <c r="F2" s="463"/>
      <c r="G2" s="417"/>
      <c r="H2" s="417"/>
      <c r="I2" s="417"/>
      <c r="J2" s="417"/>
      <c r="K2" s="417"/>
      <c r="L2" s="417"/>
      <c r="M2" s="417"/>
      <c r="N2" s="417"/>
      <c r="O2" s="417"/>
      <c r="P2" s="417"/>
      <c r="Q2" s="417"/>
      <c r="R2" s="418"/>
      <c r="S2" s="4"/>
    </row>
    <row r="3" spans="1:19" s="5" customFormat="1" ht="21.75" thickBot="1" x14ac:dyDescent="0.4">
      <c r="A3" s="604" t="s">
        <v>59</v>
      </c>
      <c r="B3" s="605"/>
      <c r="C3" s="604">
        <f>SUM(C1:C2)</f>
        <v>0</v>
      </c>
      <c r="D3" s="606"/>
      <c r="E3" s="606"/>
      <c r="F3" s="605"/>
      <c r="G3" s="417"/>
      <c r="H3" s="417"/>
      <c r="I3" s="417"/>
      <c r="J3" s="417"/>
      <c r="K3" s="417"/>
      <c r="L3" s="417"/>
      <c r="M3" s="417"/>
      <c r="N3" s="417"/>
      <c r="O3" s="417"/>
      <c r="P3" s="417"/>
      <c r="Q3" s="417"/>
      <c r="R3" s="418"/>
    </row>
    <row r="4" spans="1:19" s="5" customFormat="1" ht="23.25" customHeight="1" x14ac:dyDescent="0.25">
      <c r="A4" s="346" t="s">
        <v>92</v>
      </c>
      <c r="B4" s="347"/>
      <c r="C4" s="347"/>
      <c r="D4" s="347"/>
      <c r="E4" s="347"/>
      <c r="F4" s="347"/>
      <c r="G4" s="347"/>
      <c r="H4" s="347"/>
      <c r="I4" s="347"/>
      <c r="J4" s="347"/>
      <c r="K4" s="347"/>
      <c r="L4" s="347"/>
      <c r="M4" s="347"/>
      <c r="N4" s="347"/>
      <c r="O4" s="347"/>
      <c r="P4" s="347"/>
      <c r="Q4" s="347"/>
      <c r="R4" s="348"/>
    </row>
    <row r="5" spans="1:19" s="5" customFormat="1" ht="21.75" customHeight="1" x14ac:dyDescent="0.25">
      <c r="A5" s="349"/>
      <c r="B5" s="350"/>
      <c r="C5" s="350"/>
      <c r="D5" s="350"/>
      <c r="E5" s="350"/>
      <c r="F5" s="350"/>
      <c r="G5" s="350"/>
      <c r="H5" s="350"/>
      <c r="I5" s="350"/>
      <c r="J5" s="350"/>
      <c r="K5" s="350"/>
      <c r="L5" s="350"/>
      <c r="M5" s="350"/>
      <c r="N5" s="350"/>
      <c r="O5" s="350"/>
      <c r="P5" s="350"/>
      <c r="Q5" s="350"/>
      <c r="R5" s="351"/>
    </row>
    <row r="6" spans="1:19" s="5" customFormat="1" ht="26.25" x14ac:dyDescent="0.4">
      <c r="A6" s="607" t="s">
        <v>89</v>
      </c>
      <c r="B6" s="336"/>
      <c r="C6" s="336"/>
      <c r="D6" s="336"/>
      <c r="E6" s="336"/>
      <c r="F6" s="336"/>
      <c r="G6" s="336"/>
      <c r="H6" s="336"/>
      <c r="I6" s="336"/>
      <c r="J6" s="336"/>
      <c r="K6" s="336"/>
      <c r="L6" s="336"/>
      <c r="M6" s="336"/>
      <c r="N6" s="336"/>
      <c r="O6" s="336"/>
      <c r="P6" s="336"/>
      <c r="Q6" s="336"/>
      <c r="R6" s="608"/>
    </row>
    <row r="7" spans="1:19" ht="21" customHeight="1" x14ac:dyDescent="0.25">
      <c r="A7" s="465" t="s">
        <v>0</v>
      </c>
      <c r="B7" s="360" t="s">
        <v>1</v>
      </c>
      <c r="C7" s="404" t="s">
        <v>3</v>
      </c>
      <c r="D7" s="479" t="s">
        <v>40</v>
      </c>
      <c r="E7" s="470"/>
      <c r="F7" s="470"/>
      <c r="G7" s="470"/>
      <c r="H7" s="470"/>
      <c r="I7" s="470"/>
      <c r="J7" s="470"/>
      <c r="K7" s="470"/>
      <c r="L7" s="470"/>
      <c r="M7" s="470"/>
      <c r="N7" s="470"/>
      <c r="O7" s="470"/>
      <c r="P7" s="470"/>
      <c r="Q7" s="470"/>
      <c r="R7" s="471"/>
      <c r="S7" s="4"/>
    </row>
    <row r="8" spans="1:19" ht="21" customHeight="1" x14ac:dyDescent="0.25">
      <c r="A8" s="465"/>
      <c r="B8" s="360"/>
      <c r="C8" s="404"/>
      <c r="D8" s="480"/>
      <c r="E8" s="472"/>
      <c r="F8" s="472"/>
      <c r="G8" s="472"/>
      <c r="H8" s="472"/>
      <c r="I8" s="472"/>
      <c r="J8" s="472"/>
      <c r="K8" s="472"/>
      <c r="L8" s="472"/>
      <c r="M8" s="472"/>
      <c r="N8" s="472"/>
      <c r="O8" s="472"/>
      <c r="P8" s="472"/>
      <c r="Q8" s="472"/>
      <c r="R8" s="473"/>
      <c r="S8" s="4"/>
    </row>
    <row r="9" spans="1:19" ht="133.5" customHeight="1" x14ac:dyDescent="0.25">
      <c r="A9" s="466"/>
      <c r="B9" s="361"/>
      <c r="C9" s="405"/>
      <c r="D9" s="598" t="s">
        <v>86</v>
      </c>
      <c r="E9" s="474"/>
      <c r="F9" s="474"/>
      <c r="G9" s="343" t="s">
        <v>77</v>
      </c>
      <c r="H9" s="344"/>
      <c r="I9" s="345"/>
      <c r="J9" s="341" t="s">
        <v>76</v>
      </c>
      <c r="K9" s="341"/>
      <c r="L9" s="342"/>
      <c r="M9" s="419" t="s">
        <v>185</v>
      </c>
      <c r="N9" s="341"/>
      <c r="O9" s="342"/>
      <c r="P9" s="475" t="s">
        <v>78</v>
      </c>
      <c r="Q9" s="476"/>
      <c r="R9" s="477"/>
      <c r="S9" s="4"/>
    </row>
    <row r="10" spans="1:19" ht="21" customHeight="1" x14ac:dyDescent="0.25">
      <c r="A10" s="22" t="str">
        <f>'YEAR 2'!A10</f>
        <v>Name - 12 Month</v>
      </c>
      <c r="B10" s="23">
        <f>'YEAR 2'!B10</f>
        <v>0</v>
      </c>
      <c r="C10" s="24">
        <f>IF('YEAR 2'!C10,'YEAR 2'!C10*0.03+'YEAR 2'!C10,0)</f>
        <v>0</v>
      </c>
      <c r="D10" s="597"/>
      <c r="E10" s="330"/>
      <c r="F10" s="331"/>
      <c r="G10" s="327">
        <f>SUM(D10*12)</f>
        <v>0</v>
      </c>
      <c r="H10" s="328"/>
      <c r="I10" s="329"/>
      <c r="J10" s="332">
        <f>C10*D10</f>
        <v>0</v>
      </c>
      <c r="K10" s="332"/>
      <c r="L10" s="332"/>
      <c r="M10" s="332">
        <f>SUM(J10*'Fringe Benefits _ Change Yearly'!B5)+('Fringe Benefits _ Change Yearly'!B6*G10)</f>
        <v>0</v>
      </c>
      <c r="N10" s="332"/>
      <c r="O10" s="332"/>
      <c r="P10" s="356">
        <f>SUM(J10,M10)</f>
        <v>0</v>
      </c>
      <c r="Q10" s="357"/>
      <c r="R10" s="358"/>
      <c r="S10" s="4"/>
    </row>
    <row r="11" spans="1:19" ht="21" customHeight="1" x14ac:dyDescent="0.25">
      <c r="A11" s="22" t="str">
        <f>'YEAR 2'!A11</f>
        <v>Name - 12 Month</v>
      </c>
      <c r="B11" s="23">
        <f>'YEAR 2'!B11</f>
        <v>0</v>
      </c>
      <c r="C11" s="24">
        <f>IF('YEAR 2'!C11,'YEAR 2'!C11*0.03+'YEAR 2'!C11,0)</f>
        <v>0</v>
      </c>
      <c r="D11" s="597"/>
      <c r="E11" s="330"/>
      <c r="F11" s="331"/>
      <c r="G11" s="327">
        <f>SUM(D11*12)</f>
        <v>0</v>
      </c>
      <c r="H11" s="328"/>
      <c r="I11" s="329"/>
      <c r="J11" s="332">
        <f>C11*D11</f>
        <v>0</v>
      </c>
      <c r="K11" s="332"/>
      <c r="L11" s="332"/>
      <c r="M11" s="332">
        <f>SUM(J11*'Fringe Benefits _ Change Yearly'!B5)+('Fringe Benefits _ Change Yearly'!B6*G11)</f>
        <v>0</v>
      </c>
      <c r="N11" s="332"/>
      <c r="O11" s="332"/>
      <c r="P11" s="356">
        <f>SUM(J11,M11)</f>
        <v>0</v>
      </c>
      <c r="Q11" s="357"/>
      <c r="R11" s="358"/>
      <c r="S11" s="4"/>
    </row>
    <row r="12" spans="1:19" ht="21" customHeight="1" x14ac:dyDescent="0.25">
      <c r="A12" s="22" t="str">
        <f>'YEAR 2'!A12</f>
        <v>Name - 12 Month</v>
      </c>
      <c r="B12" s="23">
        <f>'YEAR 2'!B12</f>
        <v>0</v>
      </c>
      <c r="C12" s="24">
        <f>IF('YEAR 2'!C12,'YEAR 2'!C12*0.03+'YEAR 2'!C12,0)</f>
        <v>0</v>
      </c>
      <c r="D12" s="599"/>
      <c r="E12" s="330"/>
      <c r="F12" s="331"/>
      <c r="G12" s="327">
        <f t="shared" ref="G12:G14" si="0">SUM(D12*12)</f>
        <v>0</v>
      </c>
      <c r="H12" s="328"/>
      <c r="I12" s="329"/>
      <c r="J12" s="332">
        <f t="shared" ref="J12:J14" si="1">C12*D12</f>
        <v>0</v>
      </c>
      <c r="K12" s="332"/>
      <c r="L12" s="332"/>
      <c r="M12" s="332">
        <f>SUM(J12*'Fringe Benefits _ Change Yearly'!B5)+('Fringe Benefits _ Change Yearly'!B6*G12)</f>
        <v>0</v>
      </c>
      <c r="N12" s="332"/>
      <c r="O12" s="332"/>
      <c r="P12" s="356">
        <f>SUM(J12,M12)</f>
        <v>0</v>
      </c>
      <c r="Q12" s="357"/>
      <c r="R12" s="358"/>
      <c r="S12" s="4"/>
    </row>
    <row r="13" spans="1:19" ht="21" customHeight="1" x14ac:dyDescent="0.25">
      <c r="A13" s="22" t="str">
        <f>'YEAR 2'!A13</f>
        <v>Name - 12 Month</v>
      </c>
      <c r="B13" s="23">
        <f>'YEAR 2'!B13</f>
        <v>0</v>
      </c>
      <c r="C13" s="24">
        <f>IF('YEAR 2'!C13,'YEAR 2'!C13*0.03+'YEAR 2'!C13,0)</f>
        <v>0</v>
      </c>
      <c r="D13" s="597"/>
      <c r="E13" s="330"/>
      <c r="F13" s="331"/>
      <c r="G13" s="327">
        <f t="shared" si="0"/>
        <v>0</v>
      </c>
      <c r="H13" s="328"/>
      <c r="I13" s="329"/>
      <c r="J13" s="332">
        <f t="shared" si="1"/>
        <v>0</v>
      </c>
      <c r="K13" s="332"/>
      <c r="L13" s="332"/>
      <c r="M13" s="332">
        <f>SUM(J13*'Fringe Benefits _ Change Yearly'!B5)+('Fringe Benefits _ Change Yearly'!B6*G13)</f>
        <v>0</v>
      </c>
      <c r="N13" s="332"/>
      <c r="O13" s="332"/>
      <c r="P13" s="356">
        <f>SUM(J13,M13)</f>
        <v>0</v>
      </c>
      <c r="Q13" s="357"/>
      <c r="R13" s="358"/>
      <c r="S13" s="4"/>
    </row>
    <row r="14" spans="1:19" ht="21" customHeight="1" x14ac:dyDescent="0.25">
      <c r="A14" s="22" t="str">
        <f>'YEAR 2'!A14</f>
        <v>Name - 12 Month</v>
      </c>
      <c r="B14" s="23">
        <f>'YEAR 2'!B14</f>
        <v>0</v>
      </c>
      <c r="C14" s="24">
        <f>IF('YEAR 2'!C14,'YEAR 2'!C14*0.03+'YEAR 2'!C14,0)</f>
        <v>0</v>
      </c>
      <c r="D14" s="599"/>
      <c r="E14" s="330"/>
      <c r="F14" s="331"/>
      <c r="G14" s="327">
        <f t="shared" si="0"/>
        <v>0</v>
      </c>
      <c r="H14" s="328"/>
      <c r="I14" s="329"/>
      <c r="J14" s="332">
        <f t="shared" si="1"/>
        <v>0</v>
      </c>
      <c r="K14" s="332"/>
      <c r="L14" s="332"/>
      <c r="M14" s="332">
        <f>SUM(J14*'Fringe Benefits _ Change Yearly'!B5)+('Fringe Benefits _ Change Yearly'!B6*G14)</f>
        <v>0</v>
      </c>
      <c r="N14" s="332"/>
      <c r="O14" s="332"/>
      <c r="P14" s="356">
        <f>SUM(J14,M14)</f>
        <v>0</v>
      </c>
      <c r="Q14" s="357"/>
      <c r="R14" s="358"/>
      <c r="S14" s="4"/>
    </row>
    <row r="15" spans="1:19" ht="21.75" customHeight="1" x14ac:dyDescent="0.25">
      <c r="A15" s="467" t="s">
        <v>41</v>
      </c>
      <c r="B15" s="468"/>
      <c r="C15" s="468"/>
      <c r="D15" s="468"/>
      <c r="E15" s="468"/>
      <c r="F15" s="468"/>
      <c r="G15" s="468"/>
      <c r="H15" s="468"/>
      <c r="I15" s="469"/>
      <c r="J15" s="333">
        <f>SUM(J10:L14)</f>
        <v>0</v>
      </c>
      <c r="K15" s="333"/>
      <c r="L15" s="333"/>
      <c r="M15" s="333">
        <f>SUM(M10:O14)</f>
        <v>0</v>
      </c>
      <c r="N15" s="333"/>
      <c r="O15" s="334"/>
      <c r="P15" s="338">
        <f>SUM(P10:R14)</f>
        <v>0</v>
      </c>
      <c r="Q15" s="339"/>
      <c r="R15" s="340"/>
      <c r="S15" s="4"/>
    </row>
    <row r="16" spans="1:19" ht="27.75" customHeight="1" x14ac:dyDescent="0.4">
      <c r="A16" s="607" t="s">
        <v>90</v>
      </c>
      <c r="B16" s="336"/>
      <c r="C16" s="336"/>
      <c r="D16" s="336"/>
      <c r="E16" s="336"/>
      <c r="F16" s="336"/>
      <c r="G16" s="336"/>
      <c r="H16" s="336"/>
      <c r="I16" s="336"/>
      <c r="J16" s="336"/>
      <c r="K16" s="336"/>
      <c r="L16" s="336"/>
      <c r="M16" s="336"/>
      <c r="N16" s="336"/>
      <c r="O16" s="336"/>
      <c r="P16" s="336"/>
      <c r="Q16" s="336"/>
      <c r="R16" s="608"/>
      <c r="S16" s="10"/>
    </row>
    <row r="17" spans="1:19" ht="21" customHeight="1" x14ac:dyDescent="0.25">
      <c r="A17" s="609" t="s">
        <v>0</v>
      </c>
      <c r="B17" s="359" t="s">
        <v>1</v>
      </c>
      <c r="C17" s="403" t="s">
        <v>3</v>
      </c>
      <c r="D17" s="326" t="s">
        <v>17</v>
      </c>
      <c r="E17" s="324"/>
      <c r="F17" s="324"/>
      <c r="G17" s="324"/>
      <c r="H17" s="324"/>
      <c r="I17" s="324"/>
      <c r="J17" s="324"/>
      <c r="K17" s="325"/>
      <c r="L17" s="326" t="s">
        <v>36</v>
      </c>
      <c r="M17" s="324"/>
      <c r="N17" s="324"/>
      <c r="O17" s="324"/>
      <c r="P17" s="410" t="s">
        <v>4</v>
      </c>
      <c r="Q17" s="478" t="s">
        <v>5</v>
      </c>
      <c r="R17" s="610" t="s">
        <v>79</v>
      </c>
      <c r="S17" s="10"/>
    </row>
    <row r="18" spans="1:19" ht="21" customHeight="1" thickBot="1" x14ac:dyDescent="0.3">
      <c r="A18" s="465"/>
      <c r="B18" s="360"/>
      <c r="C18" s="404"/>
      <c r="D18" s="600" t="s">
        <v>15</v>
      </c>
      <c r="E18" s="464"/>
      <c r="F18" s="464"/>
      <c r="G18" s="412"/>
      <c r="H18" s="464" t="s">
        <v>14</v>
      </c>
      <c r="I18" s="464"/>
      <c r="J18" s="464"/>
      <c r="K18" s="464"/>
      <c r="L18" s="408" t="s">
        <v>16</v>
      </c>
      <c r="M18" s="409"/>
      <c r="N18" s="409"/>
      <c r="O18" s="409"/>
      <c r="P18" s="411"/>
      <c r="Q18" s="479"/>
      <c r="R18" s="611"/>
      <c r="S18" s="10"/>
    </row>
    <row r="19" spans="1:19" ht="21" customHeight="1" x14ac:dyDescent="0.25">
      <c r="A19" s="465"/>
      <c r="B19" s="360"/>
      <c r="C19" s="479"/>
      <c r="D19" s="368" t="s">
        <v>2</v>
      </c>
      <c r="E19" s="362" t="s">
        <v>39</v>
      </c>
      <c r="F19" s="364" t="s">
        <v>4</v>
      </c>
      <c r="G19" s="366" t="s">
        <v>5</v>
      </c>
      <c r="H19" s="368" t="s">
        <v>2</v>
      </c>
      <c r="I19" s="362" t="s">
        <v>73</v>
      </c>
      <c r="J19" s="322" t="s">
        <v>4</v>
      </c>
      <c r="K19" s="352" t="s">
        <v>5</v>
      </c>
      <c r="L19" s="354" t="s">
        <v>2</v>
      </c>
      <c r="M19" s="500" t="s">
        <v>74</v>
      </c>
      <c r="N19" s="322" t="s">
        <v>4</v>
      </c>
      <c r="O19" s="366" t="s">
        <v>5</v>
      </c>
      <c r="P19" s="412"/>
      <c r="Q19" s="479"/>
      <c r="R19" s="611"/>
      <c r="S19" s="10"/>
    </row>
    <row r="20" spans="1:19" ht="21" customHeight="1" x14ac:dyDescent="0.25">
      <c r="A20" s="466"/>
      <c r="B20" s="361"/>
      <c r="C20" s="480"/>
      <c r="D20" s="369"/>
      <c r="E20" s="363"/>
      <c r="F20" s="365"/>
      <c r="G20" s="367"/>
      <c r="H20" s="369"/>
      <c r="I20" s="363"/>
      <c r="J20" s="323"/>
      <c r="K20" s="353"/>
      <c r="L20" s="355"/>
      <c r="M20" s="501"/>
      <c r="N20" s="323"/>
      <c r="O20" s="367"/>
      <c r="P20" s="413"/>
      <c r="Q20" s="480"/>
      <c r="R20" s="612"/>
      <c r="S20" s="10"/>
    </row>
    <row r="21" spans="1:19" ht="21" customHeight="1" x14ac:dyDescent="0.25">
      <c r="A21" s="22" t="str">
        <f>'YEAR 2'!A21</f>
        <v>Name - 9 Month</v>
      </c>
      <c r="B21" s="23">
        <f>'YEAR 2'!B21</f>
        <v>0</v>
      </c>
      <c r="C21" s="27">
        <f>IF('YEAR 2'!C21,'YEAR 2'!C21*0.03+'YEAR 2'!C21,0)</f>
        <v>0</v>
      </c>
      <c r="D21" s="67">
        <v>0</v>
      </c>
      <c r="E21" s="28">
        <f>(D21/2)*9</f>
        <v>0</v>
      </c>
      <c r="F21" s="29">
        <f>SUM(C21/2)*D21</f>
        <v>0</v>
      </c>
      <c r="G21" s="68">
        <f>SUM(F21*'Fringe Benefits _ Change Yearly'!B5)+('Fringe Benefits _ Change Yearly'!B6*E21)</f>
        <v>0</v>
      </c>
      <c r="H21" s="72">
        <v>0</v>
      </c>
      <c r="I21" s="30">
        <f>(H21/2)*9</f>
        <v>0</v>
      </c>
      <c r="J21" s="29">
        <f>SUM(C21/2)*H21</f>
        <v>0</v>
      </c>
      <c r="K21" s="73">
        <f>SUM(J21*'Fringe Benefits _ Change Yearly'!B5)+('Fringe Benefits _ Change Yearly'!B6*I21)</f>
        <v>0</v>
      </c>
      <c r="L21" s="106"/>
      <c r="M21" s="77">
        <f>L21*3</f>
        <v>0</v>
      </c>
      <c r="N21" s="29">
        <f>(C21*0.3333)*L21</f>
        <v>0</v>
      </c>
      <c r="O21" s="76">
        <f>SUM(N21*'Fringe Benefits _ Change Yearly'!B5)+('Fringe Benefits _ Change Yearly'!B6*M21)</f>
        <v>0</v>
      </c>
      <c r="P21" s="75">
        <f>SUM(F21,J21,N21)</f>
        <v>0</v>
      </c>
      <c r="Q21" s="29">
        <f>SUM(G21,K21,O21)</f>
        <v>0</v>
      </c>
      <c r="R21" s="78">
        <f>SUM(P21,Q21)</f>
        <v>0</v>
      </c>
      <c r="S21" s="10"/>
    </row>
    <row r="22" spans="1:19" ht="21" customHeight="1" x14ac:dyDescent="0.25">
      <c r="A22" s="22" t="str">
        <f>'YEAR 2'!A22</f>
        <v>Name - 9 Month</v>
      </c>
      <c r="B22" s="23">
        <f>'YEAR 2'!B22</f>
        <v>0</v>
      </c>
      <c r="C22" s="27">
        <f>IF('YEAR 2'!C22,'YEAR 2'!C22*0.03+'YEAR 2'!C22,0)</f>
        <v>0</v>
      </c>
      <c r="D22" s="67">
        <v>0</v>
      </c>
      <c r="E22" s="28">
        <f t="shared" ref="E22:E24" si="2">(D22/2)*9</f>
        <v>0</v>
      </c>
      <c r="F22" s="29">
        <f t="shared" ref="F22:F24" si="3">SUM(C22/2)*D22</f>
        <v>0</v>
      </c>
      <c r="G22" s="68">
        <f>SUM(F22*'Fringe Benefits _ Change Yearly'!B5)+('Fringe Benefits _ Change Yearly'!B6*E22)</f>
        <v>0</v>
      </c>
      <c r="H22" s="72">
        <v>0</v>
      </c>
      <c r="I22" s="30">
        <f t="shared" ref="I22:I24" si="4">(H22/2)*9</f>
        <v>0</v>
      </c>
      <c r="J22" s="29">
        <f t="shared" ref="J22:J24" si="5">SUM(C22/2)*H22</f>
        <v>0</v>
      </c>
      <c r="K22" s="73">
        <f>SUM(J22*'Fringe Benefits _ Change Yearly'!B5)+('Fringe Benefits _ Change Yearly'!B6*I22)</f>
        <v>0</v>
      </c>
      <c r="L22" s="106"/>
      <c r="M22" s="77">
        <f t="shared" ref="M22:M24" si="6">L22*3</f>
        <v>0</v>
      </c>
      <c r="N22" s="29">
        <f t="shared" ref="N22:N24" si="7">(C22*0.3333)*L22</f>
        <v>0</v>
      </c>
      <c r="O22" s="76">
        <f>SUM(N22*'Fringe Benefits _ Change Yearly'!B5)+('Fringe Benefits _ Change Yearly'!B6*M22)</f>
        <v>0</v>
      </c>
      <c r="P22" s="75">
        <f t="shared" ref="P22:P24" si="8">SUM(F22,J22,N22)</f>
        <v>0</v>
      </c>
      <c r="Q22" s="29">
        <f t="shared" ref="Q22:Q24" si="9">SUM(G22,K22,O22)</f>
        <v>0</v>
      </c>
      <c r="R22" s="78">
        <f t="shared" ref="R22:R24" si="10">SUM(P22,Q22)</f>
        <v>0</v>
      </c>
      <c r="S22" s="10"/>
    </row>
    <row r="23" spans="1:19" ht="21" customHeight="1" x14ac:dyDescent="0.25">
      <c r="A23" s="22" t="str">
        <f>'YEAR 2'!A23</f>
        <v>Name - 9 Month</v>
      </c>
      <c r="B23" s="23">
        <f>'YEAR 2'!B23</f>
        <v>0</v>
      </c>
      <c r="C23" s="27">
        <f>IF('YEAR 2'!C23,'YEAR 2'!C23*0.03+'YEAR 2'!C23,0)</f>
        <v>0</v>
      </c>
      <c r="D23" s="67">
        <v>0</v>
      </c>
      <c r="E23" s="28">
        <f t="shared" si="2"/>
        <v>0</v>
      </c>
      <c r="F23" s="29">
        <f t="shared" si="3"/>
        <v>0</v>
      </c>
      <c r="G23" s="68">
        <f>SUM(F23*'Fringe Benefits _ Change Yearly'!B5)+('Fringe Benefits _ Change Yearly'!B6*E23)</f>
        <v>0</v>
      </c>
      <c r="H23" s="72">
        <v>0</v>
      </c>
      <c r="I23" s="30">
        <f t="shared" si="4"/>
        <v>0</v>
      </c>
      <c r="J23" s="29">
        <f t="shared" si="5"/>
        <v>0</v>
      </c>
      <c r="K23" s="73">
        <f>SUM(J23*'Fringe Benefits _ Change Yearly'!B5)+('Fringe Benefits _ Change Yearly'!B6*I23)</f>
        <v>0</v>
      </c>
      <c r="L23" s="106"/>
      <c r="M23" s="77">
        <f t="shared" si="6"/>
        <v>0</v>
      </c>
      <c r="N23" s="29">
        <f t="shared" si="7"/>
        <v>0</v>
      </c>
      <c r="O23" s="76">
        <f>SUM(N23*'Fringe Benefits _ Change Yearly'!B5)+('Fringe Benefits _ Change Yearly'!B6*M23)</f>
        <v>0</v>
      </c>
      <c r="P23" s="75">
        <f t="shared" si="8"/>
        <v>0</v>
      </c>
      <c r="Q23" s="29">
        <f t="shared" si="9"/>
        <v>0</v>
      </c>
      <c r="R23" s="78">
        <f t="shared" si="10"/>
        <v>0</v>
      </c>
      <c r="S23" s="10"/>
    </row>
    <row r="24" spans="1:19" ht="21" customHeight="1" x14ac:dyDescent="0.25">
      <c r="A24" s="22" t="str">
        <f>'YEAR 2'!A24</f>
        <v>Name - 9 Month</v>
      </c>
      <c r="B24" s="23">
        <f>'YEAR 2'!B24</f>
        <v>0</v>
      </c>
      <c r="C24" s="27">
        <f>IF('YEAR 2'!C24,'YEAR 2'!C24*0.03+'YEAR 2'!C24,0)</f>
        <v>0</v>
      </c>
      <c r="D24" s="67">
        <v>0</v>
      </c>
      <c r="E24" s="28">
        <f t="shared" si="2"/>
        <v>0</v>
      </c>
      <c r="F24" s="29">
        <f t="shared" si="3"/>
        <v>0</v>
      </c>
      <c r="G24" s="68">
        <f>SUM(F24*'Fringe Benefits _ Change Yearly'!B5)+('Fringe Benefits _ Change Yearly'!B6*E24)</f>
        <v>0</v>
      </c>
      <c r="H24" s="72">
        <v>0</v>
      </c>
      <c r="I24" s="30">
        <f t="shared" si="4"/>
        <v>0</v>
      </c>
      <c r="J24" s="29">
        <f t="shared" si="5"/>
        <v>0</v>
      </c>
      <c r="K24" s="73">
        <f>SUM(J24*'Fringe Benefits _ Change Yearly'!B5)+('Fringe Benefits _ Change Yearly'!B6*I24)</f>
        <v>0</v>
      </c>
      <c r="L24" s="106"/>
      <c r="M24" s="77">
        <f t="shared" si="6"/>
        <v>0</v>
      </c>
      <c r="N24" s="29">
        <f t="shared" si="7"/>
        <v>0</v>
      </c>
      <c r="O24" s="76">
        <f>SUM(N24*'Fringe Benefits _ Change Yearly'!B5)+('Fringe Benefits _ Change Yearly'!B6*M24)</f>
        <v>0</v>
      </c>
      <c r="P24" s="75">
        <f t="shared" si="8"/>
        <v>0</v>
      </c>
      <c r="Q24" s="29">
        <f t="shared" si="9"/>
        <v>0</v>
      </c>
      <c r="R24" s="78">
        <f t="shared" si="10"/>
        <v>0</v>
      </c>
      <c r="S24" s="10"/>
    </row>
    <row r="25" spans="1:19" ht="21" customHeight="1" x14ac:dyDescent="0.25">
      <c r="A25" s="22" t="str">
        <f>'YEAR 2'!A25</f>
        <v>Name - 9 Month</v>
      </c>
      <c r="B25" s="23">
        <f>'YEAR 2'!B25</f>
        <v>0</v>
      </c>
      <c r="C25" s="27">
        <f>IF('YEAR 2'!C25,'YEAR 2'!C25*0.03+'YEAR 2'!C25,0)</f>
        <v>0</v>
      </c>
      <c r="D25" s="67">
        <v>0</v>
      </c>
      <c r="E25" s="28">
        <f t="shared" ref="E25:E27" si="11">(D25/2)*9</f>
        <v>0</v>
      </c>
      <c r="F25" s="29">
        <f t="shared" ref="F25:F27" si="12">SUM(C25/2)*D25</f>
        <v>0</v>
      </c>
      <c r="G25" s="68">
        <f>SUM(F25*'Fringe Benefits _ Change Yearly'!B5)+('Fringe Benefits _ Change Yearly'!B6*E25)</f>
        <v>0</v>
      </c>
      <c r="H25" s="72">
        <v>0</v>
      </c>
      <c r="I25" s="30">
        <f t="shared" ref="I25:I27" si="13">(H25/2)*9</f>
        <v>0</v>
      </c>
      <c r="J25" s="29">
        <f t="shared" ref="J25:J27" si="14">SUM(C25/2)*H25</f>
        <v>0</v>
      </c>
      <c r="K25" s="73">
        <f>SUM(J25*'Fringe Benefits _ Change Yearly'!B5)+('Fringe Benefits _ Change Yearly'!B6*I25)</f>
        <v>0</v>
      </c>
      <c r="L25" s="106"/>
      <c r="M25" s="77">
        <f t="shared" ref="M25:M27" si="15">L25*3</f>
        <v>0</v>
      </c>
      <c r="N25" s="29">
        <f t="shared" ref="N25:N27" si="16">(C25*0.3333)*L25</f>
        <v>0</v>
      </c>
      <c r="O25" s="76">
        <f>SUM(N25*'Fringe Benefits _ Change Yearly'!B5)+('Fringe Benefits _ Change Yearly'!B6*M25)</f>
        <v>0</v>
      </c>
      <c r="P25" s="75">
        <f>SUM(F25,J25,N25)</f>
        <v>0</v>
      </c>
      <c r="Q25" s="29">
        <f t="shared" ref="Q25:Q27" si="17">SUM(G25,K25,O25)</f>
        <v>0</v>
      </c>
      <c r="R25" s="79">
        <f>SUM(P25,Q25)</f>
        <v>0</v>
      </c>
      <c r="S25" s="10"/>
    </row>
    <row r="26" spans="1:19" ht="21" customHeight="1" x14ac:dyDescent="0.35">
      <c r="A26" s="22" t="str">
        <f>'YEAR 2'!A26</f>
        <v>Name - 9 Month</v>
      </c>
      <c r="B26" s="23">
        <f>'YEAR 2'!B26</f>
        <v>0</v>
      </c>
      <c r="C26" s="27">
        <f>IF('YEAR 2'!C26,'YEAR 2'!C26*0.03+'YEAR 2'!C26,0)</f>
        <v>0</v>
      </c>
      <c r="D26" s="67">
        <v>0</v>
      </c>
      <c r="E26" s="28">
        <f t="shared" si="11"/>
        <v>0</v>
      </c>
      <c r="F26" s="29">
        <f t="shared" si="12"/>
        <v>0</v>
      </c>
      <c r="G26" s="68">
        <f>SUM(F26*'Fringe Benefits _ Change Yearly'!B5)+('Fringe Benefits _ Change Yearly'!B6*E26)</f>
        <v>0</v>
      </c>
      <c r="H26" s="72">
        <v>0</v>
      </c>
      <c r="I26" s="30">
        <f t="shared" si="13"/>
        <v>0</v>
      </c>
      <c r="J26" s="29">
        <f t="shared" si="14"/>
        <v>0</v>
      </c>
      <c r="K26" s="73">
        <f>SUM(J26*'Fringe Benefits _ Change Yearly'!B5)+('Fringe Benefits _ Change Yearly'!B6*I26)</f>
        <v>0</v>
      </c>
      <c r="L26" s="106"/>
      <c r="M26" s="77">
        <f t="shared" si="15"/>
        <v>0</v>
      </c>
      <c r="N26" s="29">
        <f t="shared" si="16"/>
        <v>0</v>
      </c>
      <c r="O26" s="76">
        <f>SUM(N26*'Fringe Benefits _ Change Yearly'!B5)+('Fringe Benefits _ Change Yearly'!B6*M26)</f>
        <v>0</v>
      </c>
      <c r="P26" s="75">
        <f>SUM(F26,J26,N26)</f>
        <v>0</v>
      </c>
      <c r="Q26" s="29">
        <f t="shared" si="17"/>
        <v>0</v>
      </c>
      <c r="R26" s="80">
        <f>SUM(P26,Q26)</f>
        <v>0</v>
      </c>
      <c r="S26" s="11"/>
    </row>
    <row r="27" spans="1:19" ht="21.75" thickBot="1" x14ac:dyDescent="0.4">
      <c r="A27" s="22" t="str">
        <f>'YEAR 2'!A27</f>
        <v>Name - 9 Month</v>
      </c>
      <c r="B27" s="23">
        <f>'YEAR 2'!B27</f>
        <v>0</v>
      </c>
      <c r="C27" s="27">
        <f>IF('YEAR 2'!C27,'YEAR 2'!C27*0.03+'YEAR 2'!C27,0)</f>
        <v>0</v>
      </c>
      <c r="D27" s="69">
        <v>0</v>
      </c>
      <c r="E27" s="70">
        <f t="shared" si="11"/>
        <v>0</v>
      </c>
      <c r="F27" s="71">
        <f t="shared" si="12"/>
        <v>0</v>
      </c>
      <c r="G27" s="115">
        <f>SUM(F27*'Fringe Benefits _ Change Yearly'!B5)+('Fringe Benefits _ Change Yearly'!B6*E27)</f>
        <v>0</v>
      </c>
      <c r="H27" s="116">
        <v>0</v>
      </c>
      <c r="I27" s="74">
        <f t="shared" si="13"/>
        <v>0</v>
      </c>
      <c r="J27" s="119">
        <f t="shared" si="14"/>
        <v>0</v>
      </c>
      <c r="K27" s="117">
        <f>SUM(J27*'Fringe Benefits _ Change Yearly'!B5)+('Fringe Benefits _ Change Yearly'!B6*I27)</f>
        <v>0</v>
      </c>
      <c r="L27" s="69"/>
      <c r="M27" s="118">
        <f t="shared" si="15"/>
        <v>0</v>
      </c>
      <c r="N27" s="119">
        <f t="shared" si="16"/>
        <v>0</v>
      </c>
      <c r="O27" s="120">
        <f>SUM(N27*'Fringe Benefits _ Change Yearly'!B5)+('Fringe Benefits _ Change Yearly'!B6*M27)</f>
        <v>0</v>
      </c>
      <c r="P27" s="75">
        <f>SUM(F27,J27,N27)</f>
        <v>0</v>
      </c>
      <c r="Q27" s="63">
        <f t="shared" si="17"/>
        <v>0</v>
      </c>
      <c r="R27" s="81">
        <f>SUM(P27,Q27)</f>
        <v>0</v>
      </c>
      <c r="S27" s="11"/>
    </row>
    <row r="28" spans="1:19" ht="21.75" thickBot="1" x14ac:dyDescent="0.4">
      <c r="A28" s="613" t="s">
        <v>41</v>
      </c>
      <c r="B28" s="614"/>
      <c r="C28" s="614"/>
      <c r="D28" s="614"/>
      <c r="E28" s="614"/>
      <c r="F28" s="614"/>
      <c r="G28" s="614"/>
      <c r="H28" s="614"/>
      <c r="I28" s="614"/>
      <c r="J28" s="614"/>
      <c r="K28" s="614"/>
      <c r="L28" s="614"/>
      <c r="M28" s="614"/>
      <c r="N28" s="614"/>
      <c r="O28" s="614"/>
      <c r="P28" s="82">
        <f>SUM(P21:P27)</f>
        <v>0</v>
      </c>
      <c r="Q28" s="82">
        <f>SUM(Q21:Q27)</f>
        <v>0</v>
      </c>
      <c r="R28" s="83">
        <f>SUM(R21:R27)</f>
        <v>0</v>
      </c>
      <c r="S28" s="11"/>
    </row>
    <row r="29" spans="1:19" ht="21" x14ac:dyDescent="0.35">
      <c r="A29" s="615" t="s">
        <v>85</v>
      </c>
      <c r="B29" s="616"/>
      <c r="C29" s="616"/>
      <c r="D29" s="616"/>
      <c r="E29" s="616"/>
      <c r="F29" s="616"/>
      <c r="G29" s="616"/>
      <c r="H29" s="616"/>
      <c r="I29" s="616"/>
      <c r="J29" s="616"/>
      <c r="K29" s="616"/>
      <c r="L29" s="616"/>
      <c r="M29" s="616"/>
      <c r="N29" s="616"/>
      <c r="O29" s="616"/>
      <c r="P29" s="616"/>
      <c r="Q29" s="616"/>
      <c r="R29" s="617"/>
      <c r="S29" s="11"/>
    </row>
    <row r="30" spans="1:19" ht="21" x14ac:dyDescent="0.35">
      <c r="A30" s="565"/>
      <c r="B30" s="566"/>
      <c r="C30" s="566"/>
      <c r="D30" s="566"/>
      <c r="E30" s="566"/>
      <c r="F30" s="566"/>
      <c r="G30" s="566"/>
      <c r="H30" s="566"/>
      <c r="I30" s="566"/>
      <c r="J30" s="566"/>
      <c r="K30" s="566"/>
      <c r="L30" s="566"/>
      <c r="M30" s="566"/>
      <c r="N30" s="566"/>
      <c r="O30" s="566"/>
      <c r="P30" s="566"/>
      <c r="Q30" s="566"/>
      <c r="R30" s="567"/>
      <c r="S30" s="11"/>
    </row>
    <row r="31" spans="1:19" ht="24.75" customHeight="1" x14ac:dyDescent="0.35">
      <c r="A31" s="396" t="s">
        <v>81</v>
      </c>
      <c r="B31" s="396"/>
      <c r="C31" s="396"/>
      <c r="D31" s="396"/>
      <c r="E31" s="396"/>
      <c r="F31" s="396"/>
      <c r="G31" s="396"/>
      <c r="H31" s="397"/>
      <c r="I31" s="553" t="s">
        <v>80</v>
      </c>
      <c r="J31" s="554"/>
      <c r="K31" s="554"/>
      <c r="L31" s="554"/>
      <c r="M31" s="555"/>
      <c r="N31" s="544" t="s">
        <v>83</v>
      </c>
      <c r="O31" s="545"/>
      <c r="P31" s="545"/>
      <c r="Q31" s="546"/>
      <c r="R31" s="541" t="s">
        <v>82</v>
      </c>
      <c r="S31" s="11"/>
    </row>
    <row r="32" spans="1:19" ht="21" customHeight="1" x14ac:dyDescent="0.35">
      <c r="A32" s="398"/>
      <c r="B32" s="398"/>
      <c r="C32" s="398"/>
      <c r="D32" s="398"/>
      <c r="E32" s="398"/>
      <c r="F32" s="398"/>
      <c r="G32" s="398"/>
      <c r="H32" s="399"/>
      <c r="I32" s="556"/>
      <c r="J32" s="557"/>
      <c r="K32" s="557"/>
      <c r="L32" s="557"/>
      <c r="M32" s="558"/>
      <c r="N32" s="547"/>
      <c r="O32" s="548"/>
      <c r="P32" s="548"/>
      <c r="Q32" s="549"/>
      <c r="R32" s="542"/>
      <c r="S32" s="11"/>
    </row>
    <row r="33" spans="1:19" ht="21" customHeight="1" x14ac:dyDescent="0.35">
      <c r="A33" s="398"/>
      <c r="B33" s="398"/>
      <c r="C33" s="398"/>
      <c r="D33" s="398"/>
      <c r="E33" s="398"/>
      <c r="F33" s="398"/>
      <c r="G33" s="398"/>
      <c r="H33" s="399"/>
      <c r="I33" s="559"/>
      <c r="J33" s="560"/>
      <c r="K33" s="560"/>
      <c r="L33" s="560"/>
      <c r="M33" s="561"/>
      <c r="N33" s="550"/>
      <c r="O33" s="551"/>
      <c r="P33" s="551"/>
      <c r="Q33" s="552"/>
      <c r="R33" s="543"/>
      <c r="S33" s="11"/>
    </row>
    <row r="34" spans="1:19" ht="21" x14ac:dyDescent="0.35">
      <c r="A34" s="400"/>
      <c r="B34" s="400"/>
      <c r="C34" s="400"/>
      <c r="D34" s="400"/>
      <c r="E34" s="400"/>
      <c r="F34" s="400"/>
      <c r="G34" s="400"/>
      <c r="H34" s="401"/>
      <c r="I34" s="601">
        <f>SUM(J15,P28)</f>
        <v>0</v>
      </c>
      <c r="J34" s="602"/>
      <c r="K34" s="602"/>
      <c r="L34" s="602"/>
      <c r="M34" s="603"/>
      <c r="N34" s="601">
        <f>SUM(M15,Q28)</f>
        <v>0</v>
      </c>
      <c r="O34" s="602"/>
      <c r="P34" s="602"/>
      <c r="Q34" s="603"/>
      <c r="R34" s="66">
        <f>SUM(P15,R28)</f>
        <v>0</v>
      </c>
      <c r="S34" s="11"/>
    </row>
    <row r="35" spans="1:19" ht="21" customHeight="1" x14ac:dyDescent="0.35">
      <c r="A35" s="537"/>
      <c r="B35" s="537"/>
      <c r="C35" s="537"/>
      <c r="D35" s="537"/>
      <c r="E35" s="537"/>
      <c r="F35" s="537"/>
      <c r="G35" s="537"/>
      <c r="H35" s="537"/>
      <c r="I35" s="537"/>
      <c r="J35" s="537"/>
      <c r="K35" s="537"/>
      <c r="L35" s="537"/>
      <c r="M35" s="537"/>
      <c r="N35" s="537"/>
      <c r="O35" s="537"/>
      <c r="P35" s="537"/>
      <c r="Q35" s="537"/>
      <c r="R35" s="537"/>
      <c r="S35" s="11"/>
    </row>
    <row r="36" spans="1:19" ht="45.75" customHeight="1" x14ac:dyDescent="0.25">
      <c r="A36" s="517" t="s">
        <v>84</v>
      </c>
      <c r="B36" s="518"/>
      <c r="C36" s="518"/>
      <c r="D36" s="518"/>
      <c r="E36" s="518"/>
      <c r="F36" s="518"/>
      <c r="G36" s="518"/>
      <c r="H36" s="519"/>
      <c r="I36" s="526" t="s">
        <v>13</v>
      </c>
      <c r="J36" s="527"/>
      <c r="K36" s="527"/>
      <c r="L36" s="528"/>
      <c r="M36" s="49" t="s">
        <v>38</v>
      </c>
      <c r="N36" s="50" t="s">
        <v>28</v>
      </c>
      <c r="O36" s="50" t="s">
        <v>47</v>
      </c>
      <c r="P36" s="50" t="s">
        <v>6</v>
      </c>
      <c r="Q36" s="50" t="s">
        <v>75</v>
      </c>
      <c r="R36" s="51" t="s">
        <v>50</v>
      </c>
      <c r="S36" s="4"/>
    </row>
    <row r="37" spans="1:19" ht="21" customHeight="1" x14ac:dyDescent="0.25">
      <c r="A37" s="520"/>
      <c r="B37" s="521"/>
      <c r="C37" s="521"/>
      <c r="D37" s="521"/>
      <c r="E37" s="521"/>
      <c r="F37" s="521"/>
      <c r="G37" s="521"/>
      <c r="H37" s="522"/>
      <c r="I37" s="529"/>
      <c r="J37" s="530"/>
      <c r="K37" s="530"/>
      <c r="L37" s="531"/>
      <c r="M37" s="52"/>
      <c r="N37" s="111"/>
      <c r="O37" s="25"/>
      <c r="P37" s="26">
        <f>I37*M37*N37*O37</f>
        <v>0</v>
      </c>
      <c r="Q37" s="53">
        <f>P37*'Fringe Benefits _ Change Yearly'!B13</f>
        <v>0</v>
      </c>
      <c r="R37" s="54">
        <f>SUM(P37,Q37)</f>
        <v>0</v>
      </c>
      <c r="S37" s="4"/>
    </row>
    <row r="38" spans="1:19" ht="21" customHeight="1" x14ac:dyDescent="0.25">
      <c r="A38" s="127"/>
      <c r="B38" s="127"/>
      <c r="C38" s="127"/>
      <c r="D38" s="127"/>
      <c r="E38" s="127"/>
      <c r="F38" s="127"/>
      <c r="G38" s="127"/>
      <c r="H38" s="128"/>
      <c r="I38" s="529"/>
      <c r="J38" s="530"/>
      <c r="K38" s="530"/>
      <c r="L38" s="531"/>
      <c r="M38" s="52"/>
      <c r="N38" s="111"/>
      <c r="O38" s="25"/>
      <c r="P38" s="26">
        <f>I38*M38*N38*O38</f>
        <v>0</v>
      </c>
      <c r="Q38" s="53">
        <f>P38*'Fringe Benefits _ Change Yearly'!B13</f>
        <v>0</v>
      </c>
      <c r="R38" s="54">
        <f>SUM(P38,Q38)</f>
        <v>0</v>
      </c>
      <c r="S38" s="4"/>
    </row>
    <row r="39" spans="1:19" ht="21" customHeight="1" x14ac:dyDescent="0.25">
      <c r="A39" s="505"/>
      <c r="B39" s="506"/>
      <c r="C39" s="506"/>
      <c r="D39" s="506"/>
      <c r="E39" s="506"/>
      <c r="F39" s="506"/>
      <c r="G39" s="506"/>
      <c r="H39" s="506"/>
      <c r="I39" s="506"/>
      <c r="J39" s="506"/>
      <c r="K39" s="506"/>
      <c r="L39" s="506"/>
      <c r="M39" s="506"/>
      <c r="N39" s="506"/>
      <c r="O39" s="506"/>
      <c r="P39" s="506"/>
      <c r="Q39" s="506"/>
      <c r="R39" s="507"/>
      <c r="S39" s="4"/>
    </row>
    <row r="40" spans="1:19" ht="48" customHeight="1" x14ac:dyDescent="0.25">
      <c r="A40" s="517" t="s">
        <v>111</v>
      </c>
      <c r="B40" s="518"/>
      <c r="C40" s="518"/>
      <c r="D40" s="518"/>
      <c r="E40" s="518"/>
      <c r="F40" s="518"/>
      <c r="G40" s="518"/>
      <c r="H40" s="519"/>
      <c r="I40" s="526" t="s">
        <v>48</v>
      </c>
      <c r="J40" s="528"/>
      <c r="K40" s="588" t="s">
        <v>72</v>
      </c>
      <c r="L40" s="589"/>
      <c r="M40" s="108" t="s">
        <v>43</v>
      </c>
      <c r="N40" s="49" t="s">
        <v>103</v>
      </c>
      <c r="O40" s="108" t="s">
        <v>104</v>
      </c>
      <c r="P40" s="49" t="s">
        <v>101</v>
      </c>
      <c r="Q40" s="50" t="s">
        <v>100</v>
      </c>
      <c r="R40" s="51" t="s">
        <v>50</v>
      </c>
    </row>
    <row r="41" spans="1:19" ht="21" customHeight="1" x14ac:dyDescent="0.3">
      <c r="A41" s="520"/>
      <c r="B41" s="521"/>
      <c r="C41" s="521"/>
      <c r="D41" s="521"/>
      <c r="E41" s="521"/>
      <c r="F41" s="521"/>
      <c r="G41" s="521"/>
      <c r="H41" s="522"/>
      <c r="I41" s="568" t="s">
        <v>42</v>
      </c>
      <c r="J41" s="569"/>
      <c r="K41" s="570"/>
      <c r="L41" s="570"/>
      <c r="M41" s="109"/>
      <c r="N41" s="109"/>
      <c r="O41" s="123">
        <f>SUM(N41*'Fringe Benefits _ Change Yearly'!B9)+(K41*'Fringe Benefits _ Change Yearly'!B10)</f>
        <v>0</v>
      </c>
      <c r="P41" s="123">
        <f>N41*M41</f>
        <v>0</v>
      </c>
      <c r="Q41" s="38">
        <f>O41*M41</f>
        <v>0</v>
      </c>
      <c r="R41" s="38">
        <f>Q41+P41</f>
        <v>0</v>
      </c>
    </row>
    <row r="42" spans="1:19" ht="21" customHeight="1" x14ac:dyDescent="0.3">
      <c r="A42" s="520"/>
      <c r="B42" s="521"/>
      <c r="C42" s="521"/>
      <c r="D42" s="521"/>
      <c r="E42" s="521"/>
      <c r="F42" s="521"/>
      <c r="G42" s="521"/>
      <c r="H42" s="522"/>
      <c r="I42" s="568" t="s">
        <v>42</v>
      </c>
      <c r="J42" s="569"/>
      <c r="K42" s="570"/>
      <c r="L42" s="570"/>
      <c r="M42" s="109"/>
      <c r="N42" s="109"/>
      <c r="O42" s="123">
        <f>SUM(N42*'Fringe Benefits _ Change Yearly'!B9)+(K42*'Fringe Benefits _ Change Yearly'!B10)</f>
        <v>0</v>
      </c>
      <c r="P42" s="123">
        <f>N42*M42</f>
        <v>0</v>
      </c>
      <c r="Q42" s="38">
        <f>O42*M42</f>
        <v>0</v>
      </c>
      <c r="R42" s="38">
        <f>Q42+P42</f>
        <v>0</v>
      </c>
    </row>
    <row r="43" spans="1:19" ht="21" customHeight="1" thickBot="1" x14ac:dyDescent="0.35">
      <c r="A43" s="520"/>
      <c r="B43" s="521"/>
      <c r="C43" s="521"/>
      <c r="D43" s="521"/>
      <c r="E43" s="521"/>
      <c r="F43" s="521"/>
      <c r="G43" s="521"/>
      <c r="H43" s="522"/>
      <c r="I43" s="585" t="s">
        <v>69</v>
      </c>
      <c r="J43" s="586"/>
      <c r="K43" s="587"/>
      <c r="L43" s="587"/>
      <c r="M43" s="150"/>
      <c r="N43" s="150"/>
      <c r="O43" s="151">
        <f>SUM(N43*'Fringe Benefits _ Change Yearly'!B9)+(K43*'Fringe Benefits _ Change Yearly'!B10)</f>
        <v>0</v>
      </c>
      <c r="P43" s="151">
        <f>N43*M43</f>
        <v>0</v>
      </c>
      <c r="Q43" s="152">
        <f>O43*M43</f>
        <v>0</v>
      </c>
      <c r="R43" s="152">
        <f>Q43+P43</f>
        <v>0</v>
      </c>
    </row>
    <row r="44" spans="1:19" ht="36" customHeight="1" x14ac:dyDescent="0.3">
      <c r="A44" s="520"/>
      <c r="B44" s="521"/>
      <c r="C44" s="521"/>
      <c r="D44" s="521"/>
      <c r="E44" s="521"/>
      <c r="F44" s="521"/>
      <c r="G44" s="521"/>
      <c r="H44" s="522"/>
      <c r="I44" s="590" t="s">
        <v>136</v>
      </c>
      <c r="J44" s="591"/>
      <c r="K44" s="592"/>
      <c r="L44" s="592"/>
      <c r="M44" s="147"/>
      <c r="N44" s="147"/>
      <c r="O44" s="148">
        <f>SUM(N44*'Fringe Benefits _ Change Yearly'!B5)+('Fringe Benefits _ Change Yearly'!B6*K44)</f>
        <v>0</v>
      </c>
      <c r="P44" s="148">
        <f>N44*M44</f>
        <v>0</v>
      </c>
      <c r="Q44" s="149">
        <f>O44*M44</f>
        <v>0</v>
      </c>
      <c r="R44" s="149">
        <f>Q44+P44</f>
        <v>0</v>
      </c>
    </row>
    <row r="45" spans="1:19" ht="21" customHeight="1" x14ac:dyDescent="0.3">
      <c r="A45" s="520"/>
      <c r="B45" s="521"/>
      <c r="C45" s="521"/>
      <c r="D45" s="521"/>
      <c r="E45" s="521"/>
      <c r="F45" s="521"/>
      <c r="G45" s="521"/>
      <c r="H45" s="522"/>
      <c r="I45" s="568" t="s">
        <v>120</v>
      </c>
      <c r="J45" s="569"/>
      <c r="K45" s="570"/>
      <c r="L45" s="570"/>
      <c r="M45" s="109"/>
      <c r="N45" s="109"/>
      <c r="O45" s="123">
        <f>SUM(N45*'Fringe Benefits _ Change Yearly'!B5)+('Fringe Benefits _ Change Yearly'!B6*K45)</f>
        <v>0</v>
      </c>
      <c r="P45" s="123">
        <f t="shared" ref="P45:P46" si="18">N45*M45</f>
        <v>0</v>
      </c>
      <c r="Q45" s="38">
        <f t="shared" ref="Q45:Q46" si="19">O45*M45</f>
        <v>0</v>
      </c>
      <c r="R45" s="38">
        <f t="shared" ref="R45:R46" si="20">Q45+P45</f>
        <v>0</v>
      </c>
    </row>
    <row r="46" spans="1:19" ht="21" customHeight="1" x14ac:dyDescent="0.3">
      <c r="A46" s="520"/>
      <c r="B46" s="521"/>
      <c r="C46" s="521"/>
      <c r="D46" s="521"/>
      <c r="E46" s="521"/>
      <c r="F46" s="521"/>
      <c r="G46" s="521"/>
      <c r="H46" s="522"/>
      <c r="I46" s="568" t="s">
        <v>121</v>
      </c>
      <c r="J46" s="569"/>
      <c r="K46" s="570"/>
      <c r="L46" s="570"/>
      <c r="M46" s="109"/>
      <c r="N46" s="109"/>
      <c r="O46" s="123">
        <f>SUM(N46*'Fringe Benefits _ Change Yearly'!B5)+('Fringe Benefits _ Change Yearly'!B6*K46)</f>
        <v>0</v>
      </c>
      <c r="P46" s="123">
        <f t="shared" si="18"/>
        <v>0</v>
      </c>
      <c r="Q46" s="38">
        <f t="shared" si="19"/>
        <v>0</v>
      </c>
      <c r="R46" s="38">
        <f t="shared" si="20"/>
        <v>0</v>
      </c>
    </row>
    <row r="47" spans="1:19" ht="21.75" customHeight="1" thickBot="1" x14ac:dyDescent="0.3">
      <c r="A47" s="523"/>
      <c r="B47" s="524"/>
      <c r="C47" s="524"/>
      <c r="D47" s="524"/>
      <c r="E47" s="524"/>
      <c r="F47" s="524"/>
      <c r="G47" s="524"/>
      <c r="H47" s="525"/>
      <c r="I47" s="582" t="s">
        <v>44</v>
      </c>
      <c r="J47" s="583"/>
      <c r="K47" s="583"/>
      <c r="L47" s="583"/>
      <c r="M47" s="583"/>
      <c r="N47" s="583"/>
      <c r="O47" s="583"/>
      <c r="P47" s="584"/>
      <c r="Q47" s="32">
        <f>SUM(Q41:Q46)</f>
        <v>0</v>
      </c>
      <c r="R47" s="33">
        <f>SUM(R41:R46)</f>
        <v>0</v>
      </c>
      <c r="S47" s="4"/>
    </row>
    <row r="48" spans="1:19" s="19" customFormat="1" ht="21.75" customHeight="1" thickBot="1" x14ac:dyDescent="0.3">
      <c r="A48" s="532"/>
      <c r="B48" s="532"/>
      <c r="C48" s="532"/>
      <c r="D48" s="532"/>
      <c r="E48" s="532"/>
      <c r="F48" s="532"/>
      <c r="G48" s="532"/>
      <c r="H48" s="532"/>
      <c r="I48" s="533"/>
      <c r="J48" s="533"/>
      <c r="K48" s="533"/>
      <c r="L48" s="533"/>
      <c r="M48" s="533"/>
      <c r="N48" s="533"/>
      <c r="O48" s="533"/>
      <c r="P48" s="533"/>
      <c r="Q48" s="533"/>
      <c r="R48" s="533"/>
    </row>
    <row r="49" spans="1:19" ht="21.75" customHeight="1" x14ac:dyDescent="0.3">
      <c r="A49" s="575" t="s">
        <v>70</v>
      </c>
      <c r="B49" s="576"/>
      <c r="C49" s="576"/>
      <c r="D49" s="576"/>
      <c r="E49" s="576"/>
      <c r="F49" s="576"/>
      <c r="G49" s="576"/>
      <c r="H49" s="577"/>
      <c r="I49" s="534"/>
      <c r="J49" s="535"/>
      <c r="K49" s="535"/>
      <c r="L49" s="535"/>
      <c r="M49" s="535"/>
      <c r="N49" s="535"/>
      <c r="O49" s="535"/>
      <c r="P49" s="535"/>
      <c r="Q49" s="536"/>
      <c r="R49" s="34">
        <v>0</v>
      </c>
      <c r="S49" s="4"/>
    </row>
    <row r="50" spans="1:19" ht="21.75" customHeight="1" x14ac:dyDescent="0.3">
      <c r="A50" s="578"/>
      <c r="B50" s="521"/>
      <c r="C50" s="521"/>
      <c r="D50" s="521"/>
      <c r="E50" s="521"/>
      <c r="F50" s="521"/>
      <c r="G50" s="521"/>
      <c r="H50" s="522"/>
      <c r="I50" s="502"/>
      <c r="J50" s="503"/>
      <c r="K50" s="503"/>
      <c r="L50" s="503"/>
      <c r="M50" s="503"/>
      <c r="N50" s="503"/>
      <c r="O50" s="503"/>
      <c r="P50" s="503"/>
      <c r="Q50" s="504"/>
      <c r="R50" s="35">
        <v>0</v>
      </c>
      <c r="S50" s="4"/>
    </row>
    <row r="51" spans="1:19" ht="21.75" customHeight="1" x14ac:dyDescent="0.3">
      <c r="A51" s="578"/>
      <c r="B51" s="521"/>
      <c r="C51" s="521"/>
      <c r="D51" s="521"/>
      <c r="E51" s="521"/>
      <c r="F51" s="521"/>
      <c r="G51" s="521"/>
      <c r="H51" s="522"/>
      <c r="I51" s="502"/>
      <c r="J51" s="503"/>
      <c r="K51" s="503"/>
      <c r="L51" s="503"/>
      <c r="M51" s="503"/>
      <c r="N51" s="503"/>
      <c r="O51" s="503"/>
      <c r="P51" s="503"/>
      <c r="Q51" s="504"/>
      <c r="R51" s="35">
        <v>0</v>
      </c>
      <c r="S51" s="4"/>
    </row>
    <row r="52" spans="1:19" ht="21" customHeight="1" thickBot="1" x14ac:dyDescent="0.35">
      <c r="A52" s="579"/>
      <c r="B52" s="580"/>
      <c r="C52" s="580"/>
      <c r="D52" s="580"/>
      <c r="E52" s="580"/>
      <c r="F52" s="580"/>
      <c r="G52" s="580"/>
      <c r="H52" s="581"/>
      <c r="I52" s="571" t="s">
        <v>7</v>
      </c>
      <c r="J52" s="572"/>
      <c r="K52" s="572"/>
      <c r="L52" s="572"/>
      <c r="M52" s="572"/>
      <c r="N52" s="572"/>
      <c r="O52" s="572"/>
      <c r="P52" s="572"/>
      <c r="Q52" s="573"/>
      <c r="R52" s="43">
        <f>SUM(R49:R51)</f>
        <v>0</v>
      </c>
      <c r="S52" s="4"/>
    </row>
    <row r="53" spans="1:19" ht="21.75" customHeight="1" thickBot="1" x14ac:dyDescent="0.3">
      <c r="A53" s="574"/>
      <c r="B53" s="574"/>
      <c r="C53" s="574"/>
      <c r="D53" s="574"/>
      <c r="E53" s="574"/>
      <c r="F53" s="574"/>
      <c r="G53" s="574"/>
      <c r="H53" s="574"/>
      <c r="I53" s="574"/>
      <c r="J53" s="574"/>
      <c r="K53" s="574"/>
      <c r="L53" s="574"/>
      <c r="M53" s="574"/>
      <c r="N53" s="574"/>
      <c r="O53" s="574"/>
      <c r="P53" s="574"/>
      <c r="Q53" s="574"/>
      <c r="R53" s="574"/>
      <c r="S53" s="21"/>
    </row>
    <row r="54" spans="1:19" ht="21" customHeight="1" x14ac:dyDescent="0.3">
      <c r="A54" s="508" t="s">
        <v>71</v>
      </c>
      <c r="B54" s="509"/>
      <c r="C54" s="509"/>
      <c r="D54" s="509"/>
      <c r="E54" s="509"/>
      <c r="F54" s="509"/>
      <c r="G54" s="509"/>
      <c r="H54" s="510"/>
      <c r="I54" s="534"/>
      <c r="J54" s="535"/>
      <c r="K54" s="535"/>
      <c r="L54" s="535"/>
      <c r="M54" s="535"/>
      <c r="N54" s="535"/>
      <c r="O54" s="535"/>
      <c r="P54" s="535"/>
      <c r="Q54" s="536"/>
      <c r="R54" s="36">
        <v>0</v>
      </c>
    </row>
    <row r="55" spans="1:19" ht="21" customHeight="1" x14ac:dyDescent="0.3">
      <c r="A55" s="511"/>
      <c r="B55" s="512"/>
      <c r="C55" s="512"/>
      <c r="D55" s="512"/>
      <c r="E55" s="512"/>
      <c r="F55" s="512"/>
      <c r="G55" s="512"/>
      <c r="H55" s="513"/>
      <c r="I55" s="502"/>
      <c r="J55" s="503"/>
      <c r="K55" s="503"/>
      <c r="L55" s="503"/>
      <c r="M55" s="503"/>
      <c r="N55" s="503"/>
      <c r="O55" s="503"/>
      <c r="P55" s="503"/>
      <c r="Q55" s="504"/>
      <c r="R55" s="37">
        <v>0</v>
      </c>
    </row>
    <row r="56" spans="1:19" ht="21.75" customHeight="1" x14ac:dyDescent="0.3">
      <c r="A56" s="511"/>
      <c r="B56" s="512"/>
      <c r="C56" s="512"/>
      <c r="D56" s="512"/>
      <c r="E56" s="512"/>
      <c r="F56" s="512"/>
      <c r="G56" s="512"/>
      <c r="H56" s="513"/>
      <c r="I56" s="502"/>
      <c r="J56" s="503"/>
      <c r="K56" s="503"/>
      <c r="L56" s="503"/>
      <c r="M56" s="503"/>
      <c r="N56" s="503"/>
      <c r="O56" s="503"/>
      <c r="P56" s="503"/>
      <c r="Q56" s="504"/>
      <c r="R56" s="35">
        <v>0</v>
      </c>
    </row>
    <row r="57" spans="1:19" ht="21" customHeight="1" thickBot="1" x14ac:dyDescent="0.35">
      <c r="A57" s="514"/>
      <c r="B57" s="515"/>
      <c r="C57" s="515"/>
      <c r="D57" s="515"/>
      <c r="E57" s="515"/>
      <c r="F57" s="515"/>
      <c r="G57" s="515"/>
      <c r="H57" s="516"/>
      <c r="I57" s="571" t="s">
        <v>7</v>
      </c>
      <c r="J57" s="572"/>
      <c r="K57" s="572"/>
      <c r="L57" s="572"/>
      <c r="M57" s="572"/>
      <c r="N57" s="572"/>
      <c r="O57" s="572"/>
      <c r="P57" s="572"/>
      <c r="Q57" s="573"/>
      <c r="R57" s="42">
        <f>SUM(R54:R56)</f>
        <v>0</v>
      </c>
    </row>
    <row r="58" spans="1:19" ht="21" customHeight="1" thickBot="1" x14ac:dyDescent="0.3">
      <c r="A58" s="574"/>
      <c r="B58" s="574"/>
      <c r="C58" s="574"/>
      <c r="D58" s="574"/>
      <c r="E58" s="574"/>
      <c r="F58" s="574"/>
      <c r="G58" s="574"/>
      <c r="H58" s="574"/>
      <c r="I58" s="574"/>
      <c r="J58" s="574"/>
      <c r="K58" s="574"/>
      <c r="L58" s="574"/>
      <c r="M58" s="574"/>
      <c r="N58" s="574"/>
      <c r="O58" s="574"/>
      <c r="P58" s="574"/>
      <c r="Q58" s="574"/>
      <c r="R58" s="593"/>
    </row>
    <row r="59" spans="1:19" ht="21" customHeight="1" x14ac:dyDescent="0.3">
      <c r="A59" s="378" t="s">
        <v>49</v>
      </c>
      <c r="B59" s="379"/>
      <c r="C59" s="379"/>
      <c r="D59" s="379"/>
      <c r="E59" s="379"/>
      <c r="F59" s="379"/>
      <c r="G59" s="379"/>
      <c r="H59" s="380"/>
      <c r="I59" s="534"/>
      <c r="J59" s="535"/>
      <c r="K59" s="535"/>
      <c r="L59" s="535"/>
      <c r="M59" s="535"/>
      <c r="N59" s="535"/>
      <c r="O59" s="535"/>
      <c r="P59" s="535"/>
      <c r="Q59" s="536"/>
      <c r="R59" s="36">
        <v>0</v>
      </c>
    </row>
    <row r="60" spans="1:19" ht="21" customHeight="1" x14ac:dyDescent="0.3">
      <c r="A60" s="381"/>
      <c r="B60" s="382"/>
      <c r="C60" s="382"/>
      <c r="D60" s="382"/>
      <c r="E60" s="382"/>
      <c r="F60" s="382"/>
      <c r="G60" s="382"/>
      <c r="H60" s="383"/>
      <c r="I60" s="502"/>
      <c r="J60" s="503"/>
      <c r="K60" s="503"/>
      <c r="L60" s="503"/>
      <c r="M60" s="503"/>
      <c r="N60" s="503"/>
      <c r="O60" s="503"/>
      <c r="P60" s="503"/>
      <c r="Q60" s="504"/>
      <c r="R60" s="37">
        <v>0</v>
      </c>
    </row>
    <row r="61" spans="1:19" ht="21.75" customHeight="1" x14ac:dyDescent="0.3">
      <c r="A61" s="381"/>
      <c r="B61" s="382"/>
      <c r="C61" s="382"/>
      <c r="D61" s="382"/>
      <c r="E61" s="382"/>
      <c r="F61" s="382"/>
      <c r="G61" s="382"/>
      <c r="H61" s="383"/>
      <c r="I61" s="502"/>
      <c r="J61" s="503"/>
      <c r="K61" s="503"/>
      <c r="L61" s="503"/>
      <c r="M61" s="503"/>
      <c r="N61" s="503"/>
      <c r="O61" s="503"/>
      <c r="P61" s="503"/>
      <c r="Q61" s="504"/>
      <c r="R61" s="37">
        <v>0</v>
      </c>
    </row>
    <row r="62" spans="1:19" ht="21" customHeight="1" x14ac:dyDescent="0.3">
      <c r="A62" s="381"/>
      <c r="B62" s="382"/>
      <c r="C62" s="382"/>
      <c r="D62" s="382"/>
      <c r="E62" s="382"/>
      <c r="F62" s="382"/>
      <c r="G62" s="382"/>
      <c r="H62" s="383"/>
      <c r="I62" s="502"/>
      <c r="J62" s="503"/>
      <c r="K62" s="503"/>
      <c r="L62" s="503"/>
      <c r="M62" s="503"/>
      <c r="N62" s="503"/>
      <c r="O62" s="503"/>
      <c r="P62" s="503"/>
      <c r="Q62" s="504"/>
      <c r="R62" s="37">
        <v>0</v>
      </c>
    </row>
    <row r="63" spans="1:19" ht="21" customHeight="1" x14ac:dyDescent="0.3">
      <c r="A63" s="381"/>
      <c r="B63" s="382"/>
      <c r="C63" s="382"/>
      <c r="D63" s="382"/>
      <c r="E63" s="382"/>
      <c r="F63" s="382"/>
      <c r="G63" s="382"/>
      <c r="H63" s="383"/>
      <c r="I63" s="502"/>
      <c r="J63" s="503"/>
      <c r="K63" s="503"/>
      <c r="L63" s="503"/>
      <c r="M63" s="503"/>
      <c r="N63" s="503"/>
      <c r="O63" s="503"/>
      <c r="P63" s="503"/>
      <c r="Q63" s="504"/>
      <c r="R63" s="37">
        <v>0</v>
      </c>
    </row>
    <row r="64" spans="1:19" ht="21" customHeight="1" x14ac:dyDescent="0.3">
      <c r="A64" s="381"/>
      <c r="B64" s="382"/>
      <c r="C64" s="382"/>
      <c r="D64" s="382"/>
      <c r="E64" s="382"/>
      <c r="F64" s="382"/>
      <c r="G64" s="382"/>
      <c r="H64" s="383"/>
      <c r="I64" s="502"/>
      <c r="J64" s="503"/>
      <c r="K64" s="503"/>
      <c r="L64" s="503"/>
      <c r="M64" s="503"/>
      <c r="N64" s="503"/>
      <c r="O64" s="503"/>
      <c r="P64" s="503"/>
      <c r="Q64" s="504"/>
      <c r="R64" s="37">
        <v>0</v>
      </c>
      <c r="S64" s="4"/>
    </row>
    <row r="65" spans="1:19" ht="21" customHeight="1" x14ac:dyDescent="0.3">
      <c r="A65" s="381"/>
      <c r="B65" s="382"/>
      <c r="C65" s="382"/>
      <c r="D65" s="382"/>
      <c r="E65" s="382"/>
      <c r="F65" s="382"/>
      <c r="G65" s="382"/>
      <c r="H65" s="383"/>
      <c r="I65" s="502"/>
      <c r="J65" s="503"/>
      <c r="K65" s="503"/>
      <c r="L65" s="503"/>
      <c r="M65" s="503"/>
      <c r="N65" s="503"/>
      <c r="O65" s="503"/>
      <c r="P65" s="503"/>
      <c r="Q65" s="504"/>
      <c r="R65" s="37">
        <v>0</v>
      </c>
      <c r="S65" s="4"/>
    </row>
    <row r="66" spans="1:19" ht="21" customHeight="1" x14ac:dyDescent="0.3">
      <c r="A66" s="381"/>
      <c r="B66" s="382"/>
      <c r="C66" s="382"/>
      <c r="D66" s="382"/>
      <c r="E66" s="382"/>
      <c r="F66" s="382"/>
      <c r="G66" s="382"/>
      <c r="H66" s="383"/>
      <c r="I66" s="502"/>
      <c r="J66" s="503"/>
      <c r="K66" s="503"/>
      <c r="L66" s="503"/>
      <c r="M66" s="503"/>
      <c r="N66" s="503"/>
      <c r="O66" s="503"/>
      <c r="P66" s="503"/>
      <c r="Q66" s="504"/>
      <c r="R66" s="37">
        <v>0</v>
      </c>
      <c r="S66" s="4"/>
    </row>
    <row r="67" spans="1:19" ht="21" customHeight="1" x14ac:dyDescent="0.3">
      <c r="A67" s="381"/>
      <c r="B67" s="382"/>
      <c r="C67" s="382"/>
      <c r="D67" s="382"/>
      <c r="E67" s="382"/>
      <c r="F67" s="382"/>
      <c r="G67" s="382"/>
      <c r="H67" s="383"/>
      <c r="I67" s="502"/>
      <c r="J67" s="503"/>
      <c r="K67" s="503"/>
      <c r="L67" s="503"/>
      <c r="M67" s="503"/>
      <c r="N67" s="503"/>
      <c r="O67" s="503"/>
      <c r="P67" s="503"/>
      <c r="Q67" s="504"/>
      <c r="R67" s="37">
        <v>0</v>
      </c>
      <c r="S67" s="4"/>
    </row>
    <row r="68" spans="1:19" ht="21" customHeight="1" x14ac:dyDescent="0.3">
      <c r="A68" s="381"/>
      <c r="B68" s="382"/>
      <c r="C68" s="382"/>
      <c r="D68" s="382"/>
      <c r="E68" s="382"/>
      <c r="F68" s="382"/>
      <c r="G68" s="382"/>
      <c r="H68" s="383"/>
      <c r="I68" s="502"/>
      <c r="J68" s="503"/>
      <c r="K68" s="503"/>
      <c r="L68" s="503"/>
      <c r="M68" s="503"/>
      <c r="N68" s="503"/>
      <c r="O68" s="503"/>
      <c r="P68" s="503"/>
      <c r="Q68" s="504"/>
      <c r="R68" s="37">
        <v>0</v>
      </c>
      <c r="S68" s="4"/>
    </row>
    <row r="69" spans="1:19" ht="21" customHeight="1" x14ac:dyDescent="0.3">
      <c r="A69" s="381"/>
      <c r="B69" s="382"/>
      <c r="C69" s="382"/>
      <c r="D69" s="382"/>
      <c r="E69" s="382"/>
      <c r="F69" s="382"/>
      <c r="G69" s="382"/>
      <c r="H69" s="383"/>
      <c r="I69" s="502"/>
      <c r="J69" s="503"/>
      <c r="K69" s="503"/>
      <c r="L69" s="503"/>
      <c r="M69" s="503"/>
      <c r="N69" s="503"/>
      <c r="O69" s="503"/>
      <c r="P69" s="503"/>
      <c r="Q69" s="504"/>
      <c r="R69" s="37">
        <v>0</v>
      </c>
      <c r="S69" s="4"/>
    </row>
    <row r="70" spans="1:19" ht="21" customHeight="1" thickBot="1" x14ac:dyDescent="0.35">
      <c r="A70" s="384"/>
      <c r="B70" s="385"/>
      <c r="C70" s="385"/>
      <c r="D70" s="385"/>
      <c r="E70" s="385"/>
      <c r="F70" s="385"/>
      <c r="G70" s="385"/>
      <c r="H70" s="386"/>
      <c r="I70" s="594" t="s">
        <v>7</v>
      </c>
      <c r="J70" s="595"/>
      <c r="K70" s="595"/>
      <c r="L70" s="595"/>
      <c r="M70" s="595"/>
      <c r="N70" s="595"/>
      <c r="O70" s="595"/>
      <c r="P70" s="595"/>
      <c r="Q70" s="596"/>
      <c r="R70" s="42">
        <f>SUM(R59:R69)</f>
        <v>0</v>
      </c>
      <c r="S70" s="4"/>
    </row>
    <row r="71" spans="1:19" ht="21.75" customHeight="1" thickBot="1" x14ac:dyDescent="0.3">
      <c r="A71" s="320"/>
      <c r="B71" s="320"/>
      <c r="C71" s="320"/>
      <c r="D71" s="320"/>
      <c r="E71" s="320"/>
      <c r="F71" s="320"/>
      <c r="G71" s="320"/>
      <c r="H71" s="320"/>
      <c r="I71" s="320"/>
      <c r="J71" s="320"/>
      <c r="K71" s="320"/>
      <c r="L71" s="320"/>
      <c r="M71" s="320"/>
      <c r="N71" s="320"/>
      <c r="O71" s="320"/>
      <c r="P71" s="320"/>
      <c r="Q71" s="320"/>
      <c r="R71" s="321"/>
      <c r="S71" s="4"/>
    </row>
    <row r="72" spans="1:19" ht="21" customHeight="1" x14ac:dyDescent="0.25">
      <c r="A72" s="378" t="s">
        <v>51</v>
      </c>
      <c r="B72" s="379"/>
      <c r="C72" s="379"/>
      <c r="D72" s="379"/>
      <c r="E72" s="379"/>
      <c r="F72" s="379"/>
      <c r="G72" s="379"/>
      <c r="H72" s="380"/>
      <c r="I72" s="497" t="s">
        <v>155</v>
      </c>
      <c r="J72" s="498"/>
      <c r="K72" s="498"/>
      <c r="L72" s="498"/>
      <c r="M72" s="498"/>
      <c r="N72" s="498"/>
      <c r="O72" s="498"/>
      <c r="P72" s="498"/>
      <c r="Q72" s="499"/>
      <c r="R72" s="17">
        <v>0</v>
      </c>
      <c r="S72" s="4"/>
    </row>
    <row r="73" spans="1:19" ht="21" customHeight="1" x14ac:dyDescent="0.25">
      <c r="A73" s="381"/>
      <c r="B73" s="382"/>
      <c r="C73" s="382"/>
      <c r="D73" s="382"/>
      <c r="E73" s="382"/>
      <c r="F73" s="382"/>
      <c r="G73" s="382"/>
      <c r="H73" s="383"/>
      <c r="I73" s="312" t="s">
        <v>156</v>
      </c>
      <c r="J73" s="402"/>
      <c r="K73" s="402"/>
      <c r="L73" s="402"/>
      <c r="M73" s="402"/>
      <c r="N73" s="402"/>
      <c r="O73" s="402"/>
      <c r="P73" s="402"/>
      <c r="Q73" s="313"/>
      <c r="R73" s="18">
        <v>0</v>
      </c>
      <c r="S73" s="4"/>
    </row>
    <row r="74" spans="1:19" ht="21" customHeight="1" x14ac:dyDescent="0.25">
      <c r="A74" s="381"/>
      <c r="B74" s="382"/>
      <c r="C74" s="382"/>
      <c r="D74" s="382"/>
      <c r="E74" s="382"/>
      <c r="F74" s="382"/>
      <c r="G74" s="382"/>
      <c r="H74" s="383"/>
      <c r="I74" s="491"/>
      <c r="J74" s="492"/>
      <c r="K74" s="492"/>
      <c r="L74" s="492"/>
      <c r="M74" s="492"/>
      <c r="N74" s="492"/>
      <c r="O74" s="492"/>
      <c r="P74" s="492"/>
      <c r="Q74" s="493"/>
      <c r="R74" s="18">
        <v>0</v>
      </c>
      <c r="S74" s="4"/>
    </row>
    <row r="75" spans="1:19" ht="21" customHeight="1" x14ac:dyDescent="0.25">
      <c r="A75" s="381"/>
      <c r="B75" s="382"/>
      <c r="C75" s="382"/>
      <c r="D75" s="382"/>
      <c r="E75" s="382"/>
      <c r="F75" s="382"/>
      <c r="G75" s="382"/>
      <c r="H75" s="383"/>
      <c r="I75" s="491"/>
      <c r="J75" s="492"/>
      <c r="K75" s="492"/>
      <c r="L75" s="492"/>
      <c r="M75" s="492"/>
      <c r="N75" s="492"/>
      <c r="O75" s="492"/>
      <c r="P75" s="492"/>
      <c r="Q75" s="493"/>
      <c r="R75" s="18">
        <v>0</v>
      </c>
      <c r="S75" s="4"/>
    </row>
    <row r="76" spans="1:19" ht="21" customHeight="1" x14ac:dyDescent="0.25">
      <c r="A76" s="381"/>
      <c r="B76" s="382"/>
      <c r="C76" s="382"/>
      <c r="D76" s="382"/>
      <c r="E76" s="382"/>
      <c r="F76" s="382"/>
      <c r="G76" s="382"/>
      <c r="H76" s="383"/>
      <c r="I76" s="491"/>
      <c r="J76" s="492"/>
      <c r="K76" s="492"/>
      <c r="L76" s="492"/>
      <c r="M76" s="492"/>
      <c r="N76" s="492"/>
      <c r="O76" s="492"/>
      <c r="P76" s="492"/>
      <c r="Q76" s="493"/>
      <c r="R76" s="18">
        <v>0</v>
      </c>
      <c r="S76" s="4"/>
    </row>
    <row r="77" spans="1:19" ht="21" customHeight="1" x14ac:dyDescent="0.25">
      <c r="A77" s="381"/>
      <c r="B77" s="382"/>
      <c r="C77" s="382"/>
      <c r="D77" s="382"/>
      <c r="E77" s="382"/>
      <c r="F77" s="382"/>
      <c r="G77" s="382"/>
      <c r="H77" s="383"/>
      <c r="I77" s="491"/>
      <c r="J77" s="492"/>
      <c r="K77" s="492"/>
      <c r="L77" s="492"/>
      <c r="M77" s="492"/>
      <c r="N77" s="492"/>
      <c r="O77" s="492"/>
      <c r="P77" s="492"/>
      <c r="Q77" s="493"/>
      <c r="R77" s="18">
        <v>0</v>
      </c>
      <c r="S77" s="4"/>
    </row>
    <row r="78" spans="1:19" ht="21" customHeight="1" x14ac:dyDescent="0.25">
      <c r="A78" s="381"/>
      <c r="B78" s="382"/>
      <c r="C78" s="382"/>
      <c r="D78" s="382"/>
      <c r="E78" s="382"/>
      <c r="F78" s="382"/>
      <c r="G78" s="382"/>
      <c r="H78" s="383"/>
      <c r="I78" s="491"/>
      <c r="J78" s="492"/>
      <c r="K78" s="492"/>
      <c r="L78" s="492"/>
      <c r="M78" s="492"/>
      <c r="N78" s="492"/>
      <c r="O78" s="492"/>
      <c r="P78" s="492"/>
      <c r="Q78" s="493"/>
      <c r="R78" s="18">
        <v>0</v>
      </c>
      <c r="S78" s="4"/>
    </row>
    <row r="79" spans="1:19" ht="21" customHeight="1" x14ac:dyDescent="0.25">
      <c r="A79" s="381"/>
      <c r="B79" s="382"/>
      <c r="C79" s="382"/>
      <c r="D79" s="382"/>
      <c r="E79" s="382"/>
      <c r="F79" s="382"/>
      <c r="G79" s="382"/>
      <c r="H79" s="383"/>
      <c r="I79" s="491"/>
      <c r="J79" s="492"/>
      <c r="K79" s="492"/>
      <c r="L79" s="492"/>
      <c r="M79" s="492"/>
      <c r="N79" s="492"/>
      <c r="O79" s="492"/>
      <c r="P79" s="492"/>
      <c r="Q79" s="493"/>
      <c r="R79" s="18">
        <v>0</v>
      </c>
      <c r="S79" s="4"/>
    </row>
    <row r="80" spans="1:19" ht="21" customHeight="1" x14ac:dyDescent="0.25">
      <c r="A80" s="381"/>
      <c r="B80" s="382"/>
      <c r="C80" s="382"/>
      <c r="D80" s="382"/>
      <c r="E80" s="382"/>
      <c r="F80" s="382"/>
      <c r="G80" s="382"/>
      <c r="H80" s="383"/>
      <c r="I80" s="491"/>
      <c r="J80" s="492"/>
      <c r="K80" s="492"/>
      <c r="L80" s="492"/>
      <c r="M80" s="492"/>
      <c r="N80" s="492"/>
      <c r="O80" s="492"/>
      <c r="P80" s="492"/>
      <c r="Q80" s="493"/>
      <c r="R80" s="18">
        <v>0</v>
      </c>
      <c r="S80" s="4"/>
    </row>
    <row r="81" spans="1:19" ht="21" customHeight="1" thickBot="1" x14ac:dyDescent="0.3">
      <c r="A81" s="384"/>
      <c r="B81" s="385"/>
      <c r="C81" s="385"/>
      <c r="D81" s="385"/>
      <c r="E81" s="385"/>
      <c r="F81" s="385"/>
      <c r="G81" s="385"/>
      <c r="H81" s="386"/>
      <c r="I81" s="317" t="s">
        <v>7</v>
      </c>
      <c r="J81" s="318"/>
      <c r="K81" s="318"/>
      <c r="L81" s="318"/>
      <c r="M81" s="318"/>
      <c r="N81" s="318"/>
      <c r="O81" s="318"/>
      <c r="P81" s="318"/>
      <c r="Q81" s="319"/>
      <c r="R81" s="44">
        <f>SUM(R72:R80)</f>
        <v>0</v>
      </c>
      <c r="S81" s="4"/>
    </row>
    <row r="82" spans="1:19" ht="21" customHeight="1" thickBot="1" x14ac:dyDescent="0.3">
      <c r="A82" s="423"/>
      <c r="B82" s="423"/>
      <c r="C82" s="423"/>
      <c r="D82" s="423"/>
      <c r="E82" s="423"/>
      <c r="F82" s="423"/>
      <c r="G82" s="423"/>
      <c r="H82" s="423"/>
      <c r="I82" s="423"/>
      <c r="J82" s="423"/>
      <c r="K82" s="423"/>
      <c r="L82" s="423"/>
      <c r="M82" s="423"/>
      <c r="N82" s="423"/>
      <c r="O82" s="423"/>
      <c r="P82" s="423"/>
      <c r="Q82" s="423"/>
      <c r="R82" s="424"/>
      <c r="S82" s="4"/>
    </row>
    <row r="83" spans="1:19" ht="21" customHeight="1" x14ac:dyDescent="0.25">
      <c r="A83" s="378" t="s">
        <v>179</v>
      </c>
      <c r="B83" s="379"/>
      <c r="C83" s="379"/>
      <c r="D83" s="379"/>
      <c r="E83" s="379"/>
      <c r="F83" s="379"/>
      <c r="G83" s="379"/>
      <c r="H83" s="380"/>
      <c r="I83" s="494" t="s">
        <v>29</v>
      </c>
      <c r="J83" s="495"/>
      <c r="K83" s="58" t="s">
        <v>30</v>
      </c>
      <c r="L83" s="496" t="s">
        <v>31</v>
      </c>
      <c r="M83" s="496"/>
      <c r="N83" s="496" t="s">
        <v>32</v>
      </c>
      <c r="O83" s="496"/>
      <c r="P83" s="59" t="s">
        <v>10</v>
      </c>
      <c r="Q83" s="59" t="s">
        <v>18</v>
      </c>
      <c r="R83" s="48" t="s">
        <v>9</v>
      </c>
      <c r="S83" s="4"/>
    </row>
    <row r="84" spans="1:19" ht="21" customHeight="1" x14ac:dyDescent="0.25">
      <c r="A84" s="381"/>
      <c r="B84" s="382"/>
      <c r="C84" s="382"/>
      <c r="D84" s="382"/>
      <c r="E84" s="382"/>
      <c r="F84" s="382"/>
      <c r="G84" s="382"/>
      <c r="H84" s="383"/>
      <c r="I84" s="301"/>
      <c r="J84" s="302"/>
      <c r="K84" s="57">
        <v>0</v>
      </c>
      <c r="L84" s="314">
        <v>0</v>
      </c>
      <c r="M84" s="314"/>
      <c r="N84" s="314">
        <v>0</v>
      </c>
      <c r="O84" s="314"/>
      <c r="P84" s="2">
        <v>0</v>
      </c>
      <c r="Q84" s="2">
        <v>0</v>
      </c>
      <c r="R84" s="15">
        <f t="shared" ref="R84:R87" si="21">SUM(K84:Q84)</f>
        <v>0</v>
      </c>
      <c r="S84" s="4"/>
    </row>
    <row r="85" spans="1:19" ht="21" customHeight="1" x14ac:dyDescent="0.25">
      <c r="A85" s="381"/>
      <c r="B85" s="382"/>
      <c r="C85" s="382"/>
      <c r="D85" s="382"/>
      <c r="E85" s="382"/>
      <c r="F85" s="382"/>
      <c r="G85" s="382"/>
      <c r="H85" s="383"/>
      <c r="I85" s="315"/>
      <c r="J85" s="316"/>
      <c r="K85" s="57">
        <v>0</v>
      </c>
      <c r="L85" s="314">
        <v>0</v>
      </c>
      <c r="M85" s="314"/>
      <c r="N85" s="314">
        <v>0</v>
      </c>
      <c r="O85" s="314"/>
      <c r="P85" s="2">
        <v>0</v>
      </c>
      <c r="Q85" s="1">
        <v>0</v>
      </c>
      <c r="R85" s="15">
        <f t="shared" si="21"/>
        <v>0</v>
      </c>
      <c r="S85" s="4"/>
    </row>
    <row r="86" spans="1:19" ht="21" customHeight="1" x14ac:dyDescent="0.25">
      <c r="A86" s="381"/>
      <c r="B86" s="382"/>
      <c r="C86" s="382"/>
      <c r="D86" s="382"/>
      <c r="E86" s="382"/>
      <c r="F86" s="382"/>
      <c r="G86" s="382"/>
      <c r="H86" s="383"/>
      <c r="I86" s="315"/>
      <c r="J86" s="316"/>
      <c r="K86" s="57">
        <v>0</v>
      </c>
      <c r="L86" s="314">
        <v>0</v>
      </c>
      <c r="M86" s="314"/>
      <c r="N86" s="314">
        <v>0</v>
      </c>
      <c r="O86" s="314"/>
      <c r="P86" s="2">
        <v>0</v>
      </c>
      <c r="Q86" s="1">
        <v>0</v>
      </c>
      <c r="R86" s="15">
        <f t="shared" si="21"/>
        <v>0</v>
      </c>
      <c r="S86" s="4"/>
    </row>
    <row r="87" spans="1:19" ht="21" customHeight="1" x14ac:dyDescent="0.25">
      <c r="A87" s="381"/>
      <c r="B87" s="382"/>
      <c r="C87" s="382"/>
      <c r="D87" s="382"/>
      <c r="E87" s="382"/>
      <c r="F87" s="382"/>
      <c r="G87" s="382"/>
      <c r="H87" s="383"/>
      <c r="I87" s="315"/>
      <c r="J87" s="316"/>
      <c r="K87" s="57">
        <v>0</v>
      </c>
      <c r="L87" s="314">
        <v>0</v>
      </c>
      <c r="M87" s="314"/>
      <c r="N87" s="314">
        <v>0</v>
      </c>
      <c r="O87" s="314"/>
      <c r="P87" s="2">
        <v>0</v>
      </c>
      <c r="Q87" s="1">
        <v>0</v>
      </c>
      <c r="R87" s="15">
        <f t="shared" si="21"/>
        <v>0</v>
      </c>
      <c r="S87" s="4"/>
    </row>
    <row r="88" spans="1:19" ht="21" customHeight="1" thickBot="1" x14ac:dyDescent="0.3">
      <c r="A88" s="384"/>
      <c r="B88" s="385"/>
      <c r="C88" s="385"/>
      <c r="D88" s="385"/>
      <c r="E88" s="385"/>
      <c r="F88" s="385"/>
      <c r="G88" s="385"/>
      <c r="H88" s="386"/>
      <c r="I88" s="317" t="s">
        <v>7</v>
      </c>
      <c r="J88" s="318"/>
      <c r="K88" s="318"/>
      <c r="L88" s="318"/>
      <c r="M88" s="318"/>
      <c r="N88" s="318"/>
      <c r="O88" s="318"/>
      <c r="P88" s="318"/>
      <c r="Q88" s="319"/>
      <c r="R88" s="44">
        <f>SUM(R84:R87)</f>
        <v>0</v>
      </c>
      <c r="S88" s="4"/>
    </row>
    <row r="89" spans="1:19" ht="21" customHeight="1" thickBot="1" x14ac:dyDescent="0.3">
      <c r="A89" s="320"/>
      <c r="B89" s="320"/>
      <c r="C89" s="320"/>
      <c r="D89" s="320"/>
      <c r="E89" s="320"/>
      <c r="F89" s="320"/>
      <c r="G89" s="320"/>
      <c r="H89" s="320"/>
      <c r="I89" s="320"/>
      <c r="J89" s="320"/>
      <c r="K89" s="320"/>
      <c r="L89" s="320"/>
      <c r="M89" s="320"/>
      <c r="N89" s="320"/>
      <c r="O89" s="320"/>
      <c r="P89" s="320"/>
      <c r="Q89" s="320"/>
      <c r="R89" s="321"/>
      <c r="S89" s="4"/>
    </row>
    <row r="90" spans="1:19" ht="21" customHeight="1" x14ac:dyDescent="0.25">
      <c r="A90" s="378" t="s">
        <v>191</v>
      </c>
      <c r="B90" s="379"/>
      <c r="C90" s="379"/>
      <c r="D90" s="379"/>
      <c r="E90" s="379"/>
      <c r="F90" s="379"/>
      <c r="G90" s="379"/>
      <c r="H90" s="380"/>
      <c r="I90" s="494" t="s">
        <v>29</v>
      </c>
      <c r="J90" s="495"/>
      <c r="K90" s="201" t="s">
        <v>30</v>
      </c>
      <c r="L90" s="496" t="s">
        <v>31</v>
      </c>
      <c r="M90" s="496"/>
      <c r="N90" s="496" t="s">
        <v>32</v>
      </c>
      <c r="O90" s="496"/>
      <c r="P90" s="202" t="s">
        <v>10</v>
      </c>
      <c r="Q90" s="202" t="s">
        <v>18</v>
      </c>
      <c r="R90" s="48" t="s">
        <v>9</v>
      </c>
      <c r="S90" s="4"/>
    </row>
    <row r="91" spans="1:19" ht="21" customHeight="1" x14ac:dyDescent="0.25">
      <c r="A91" s="381"/>
      <c r="B91" s="382"/>
      <c r="C91" s="382"/>
      <c r="D91" s="382"/>
      <c r="E91" s="382"/>
      <c r="F91" s="382"/>
      <c r="G91" s="382"/>
      <c r="H91" s="383"/>
      <c r="I91" s="301"/>
      <c r="J91" s="302"/>
      <c r="K91" s="126">
        <v>0</v>
      </c>
      <c r="L91" s="314">
        <v>0</v>
      </c>
      <c r="M91" s="314"/>
      <c r="N91" s="314">
        <v>0</v>
      </c>
      <c r="O91" s="314"/>
      <c r="P91" s="2">
        <v>0</v>
      </c>
      <c r="Q91" s="2">
        <v>0</v>
      </c>
      <c r="R91" s="15">
        <f t="shared" ref="R91:R94" si="22">SUM(K91:Q91)</f>
        <v>0</v>
      </c>
      <c r="S91" s="4"/>
    </row>
    <row r="92" spans="1:19" ht="21" customHeight="1" x14ac:dyDescent="0.25">
      <c r="A92" s="381"/>
      <c r="B92" s="382"/>
      <c r="C92" s="382"/>
      <c r="D92" s="382"/>
      <c r="E92" s="382"/>
      <c r="F92" s="382"/>
      <c r="G92" s="382"/>
      <c r="H92" s="383"/>
      <c r="I92" s="315"/>
      <c r="J92" s="316"/>
      <c r="K92" s="126">
        <v>0</v>
      </c>
      <c r="L92" s="314">
        <v>0</v>
      </c>
      <c r="M92" s="314"/>
      <c r="N92" s="314">
        <v>0</v>
      </c>
      <c r="O92" s="314"/>
      <c r="P92" s="2">
        <v>0</v>
      </c>
      <c r="Q92" s="1">
        <v>0</v>
      </c>
      <c r="R92" s="15">
        <f t="shared" si="22"/>
        <v>0</v>
      </c>
      <c r="S92" s="4"/>
    </row>
    <row r="93" spans="1:19" ht="21" customHeight="1" x14ac:dyDescent="0.25">
      <c r="A93" s="381"/>
      <c r="B93" s="382"/>
      <c r="C93" s="382"/>
      <c r="D93" s="382"/>
      <c r="E93" s="382"/>
      <c r="F93" s="382"/>
      <c r="G93" s="382"/>
      <c r="H93" s="383"/>
      <c r="I93" s="315"/>
      <c r="J93" s="316"/>
      <c r="K93" s="126">
        <v>0</v>
      </c>
      <c r="L93" s="314">
        <v>0</v>
      </c>
      <c r="M93" s="314"/>
      <c r="N93" s="314">
        <v>0</v>
      </c>
      <c r="O93" s="314"/>
      <c r="P93" s="2">
        <v>0</v>
      </c>
      <c r="Q93" s="1">
        <v>0</v>
      </c>
      <c r="R93" s="15">
        <f t="shared" si="22"/>
        <v>0</v>
      </c>
      <c r="S93" s="4"/>
    </row>
    <row r="94" spans="1:19" ht="21" customHeight="1" x14ac:dyDescent="0.25">
      <c r="A94" s="381"/>
      <c r="B94" s="382"/>
      <c r="C94" s="382"/>
      <c r="D94" s="382"/>
      <c r="E94" s="382"/>
      <c r="F94" s="382"/>
      <c r="G94" s="382"/>
      <c r="H94" s="383"/>
      <c r="I94" s="315"/>
      <c r="J94" s="316"/>
      <c r="K94" s="126">
        <v>0</v>
      </c>
      <c r="L94" s="314">
        <v>0</v>
      </c>
      <c r="M94" s="314"/>
      <c r="N94" s="314">
        <v>0</v>
      </c>
      <c r="O94" s="314"/>
      <c r="P94" s="2">
        <v>0</v>
      </c>
      <c r="Q94" s="1">
        <v>0</v>
      </c>
      <c r="R94" s="15">
        <f t="shared" si="22"/>
        <v>0</v>
      </c>
      <c r="S94" s="4"/>
    </row>
    <row r="95" spans="1:19" ht="21" customHeight="1" thickBot="1" x14ac:dyDescent="0.3">
      <c r="A95" s="384"/>
      <c r="B95" s="385"/>
      <c r="C95" s="385"/>
      <c r="D95" s="385"/>
      <c r="E95" s="385"/>
      <c r="F95" s="385"/>
      <c r="G95" s="385"/>
      <c r="H95" s="386"/>
      <c r="I95" s="317" t="s">
        <v>7</v>
      </c>
      <c r="J95" s="318"/>
      <c r="K95" s="318"/>
      <c r="L95" s="318"/>
      <c r="M95" s="318"/>
      <c r="N95" s="318"/>
      <c r="O95" s="318"/>
      <c r="P95" s="318"/>
      <c r="Q95" s="319"/>
      <c r="R95" s="44">
        <f>SUM(R91:R94)</f>
        <v>0</v>
      </c>
      <c r="S95" s="4"/>
    </row>
    <row r="96" spans="1:19" ht="21" customHeight="1" thickBot="1" x14ac:dyDescent="0.3">
      <c r="A96" s="320"/>
      <c r="B96" s="320"/>
      <c r="C96" s="320"/>
      <c r="D96" s="320"/>
      <c r="E96" s="320"/>
      <c r="F96" s="320"/>
      <c r="G96" s="320"/>
      <c r="H96" s="320"/>
      <c r="I96" s="320"/>
      <c r="J96" s="320"/>
      <c r="K96" s="320"/>
      <c r="L96" s="320"/>
      <c r="M96" s="320"/>
      <c r="N96" s="320"/>
      <c r="O96" s="320"/>
      <c r="P96" s="320"/>
      <c r="Q96" s="320"/>
      <c r="R96" s="321"/>
      <c r="S96" s="4"/>
    </row>
    <row r="97" spans="1:22" ht="35.25" customHeight="1" x14ac:dyDescent="0.25">
      <c r="A97" s="378" t="s">
        <v>195</v>
      </c>
      <c r="B97" s="379"/>
      <c r="C97" s="379"/>
      <c r="D97" s="379"/>
      <c r="E97" s="379"/>
      <c r="F97" s="379"/>
      <c r="G97" s="379"/>
      <c r="H97" s="380"/>
      <c r="I97" s="488" t="s">
        <v>11</v>
      </c>
      <c r="J97" s="488"/>
      <c r="K97" s="488"/>
      <c r="L97" s="488" t="s">
        <v>13</v>
      </c>
      <c r="M97" s="488"/>
      <c r="N97" s="488"/>
      <c r="O97" s="488"/>
      <c r="P97" s="489" t="s">
        <v>12</v>
      </c>
      <c r="Q97" s="490"/>
      <c r="R97" s="61" t="s">
        <v>9</v>
      </c>
      <c r="S97" s="4"/>
    </row>
    <row r="98" spans="1:22" ht="35.25" customHeight="1" x14ac:dyDescent="0.25">
      <c r="A98" s="381"/>
      <c r="B98" s="382"/>
      <c r="C98" s="382"/>
      <c r="D98" s="382"/>
      <c r="E98" s="382"/>
      <c r="F98" s="382"/>
      <c r="G98" s="382"/>
      <c r="H98" s="383"/>
      <c r="I98" s="487" t="s">
        <v>129</v>
      </c>
      <c r="J98" s="487"/>
      <c r="K98" s="487"/>
      <c r="L98" s="377"/>
      <c r="M98" s="377"/>
      <c r="N98" s="377"/>
      <c r="O98" s="377"/>
      <c r="P98" s="312"/>
      <c r="Q98" s="313"/>
      <c r="R98" s="15">
        <f>SUM(L98*P98)</f>
        <v>0</v>
      </c>
      <c r="S98" s="4"/>
    </row>
    <row r="99" spans="1:22" ht="35.25" customHeight="1" x14ac:dyDescent="0.25">
      <c r="A99" s="381"/>
      <c r="B99" s="382"/>
      <c r="C99" s="382"/>
      <c r="D99" s="382"/>
      <c r="E99" s="382"/>
      <c r="F99" s="382"/>
      <c r="G99" s="382"/>
      <c r="H99" s="383"/>
      <c r="I99" s="306" t="s">
        <v>130</v>
      </c>
      <c r="J99" s="307"/>
      <c r="K99" s="308"/>
      <c r="L99" s="309"/>
      <c r="M99" s="310"/>
      <c r="N99" s="310"/>
      <c r="O99" s="311"/>
      <c r="P99" s="312"/>
      <c r="Q99" s="313"/>
      <c r="R99" s="15">
        <f t="shared" ref="R99:R102" si="23">SUM(L99*P99)</f>
        <v>0</v>
      </c>
      <c r="S99" s="4"/>
    </row>
    <row r="100" spans="1:22" ht="35.25" customHeight="1" x14ac:dyDescent="0.25">
      <c r="A100" s="381"/>
      <c r="B100" s="382"/>
      <c r="C100" s="382"/>
      <c r="D100" s="382"/>
      <c r="E100" s="382"/>
      <c r="F100" s="382"/>
      <c r="G100" s="382"/>
      <c r="H100" s="383"/>
      <c r="I100" s="306" t="s">
        <v>131</v>
      </c>
      <c r="J100" s="307"/>
      <c r="K100" s="308"/>
      <c r="L100" s="309"/>
      <c r="M100" s="310"/>
      <c r="N100" s="310"/>
      <c r="O100" s="311"/>
      <c r="P100" s="312"/>
      <c r="Q100" s="313"/>
      <c r="R100" s="15">
        <f t="shared" ref="R100" si="24">SUM(L100*P100)</f>
        <v>0</v>
      </c>
      <c r="S100" s="4"/>
    </row>
    <row r="101" spans="1:22" ht="35.25" customHeight="1" x14ac:dyDescent="0.25">
      <c r="A101" s="381"/>
      <c r="B101" s="382"/>
      <c r="C101" s="382"/>
      <c r="D101" s="382"/>
      <c r="E101" s="382"/>
      <c r="F101" s="382"/>
      <c r="G101" s="382"/>
      <c r="H101" s="383"/>
      <c r="I101" s="306" t="s">
        <v>132</v>
      </c>
      <c r="J101" s="307"/>
      <c r="K101" s="308"/>
      <c r="L101" s="309"/>
      <c r="M101" s="310"/>
      <c r="N101" s="310"/>
      <c r="O101" s="311"/>
      <c r="P101" s="312"/>
      <c r="Q101" s="313"/>
      <c r="R101" s="15">
        <f t="shared" si="23"/>
        <v>0</v>
      </c>
      <c r="S101" s="4"/>
    </row>
    <row r="102" spans="1:22" ht="38.25" customHeight="1" x14ac:dyDescent="0.25">
      <c r="A102" s="381"/>
      <c r="B102" s="382"/>
      <c r="C102" s="382"/>
      <c r="D102" s="382"/>
      <c r="E102" s="382"/>
      <c r="F102" s="382"/>
      <c r="G102" s="382"/>
      <c r="H102" s="383"/>
      <c r="I102" s="635" t="s">
        <v>189</v>
      </c>
      <c r="J102" s="377"/>
      <c r="K102" s="377"/>
      <c r="L102" s="377"/>
      <c r="M102" s="377"/>
      <c r="N102" s="377"/>
      <c r="O102" s="377"/>
      <c r="P102" s="312">
        <v>0</v>
      </c>
      <c r="Q102" s="313"/>
      <c r="R102" s="15">
        <f t="shared" si="23"/>
        <v>0</v>
      </c>
      <c r="S102" s="4"/>
    </row>
    <row r="103" spans="1:22" ht="38.25" customHeight="1" x14ac:dyDescent="0.25">
      <c r="A103" s="381"/>
      <c r="B103" s="382"/>
      <c r="C103" s="382"/>
      <c r="D103" s="382"/>
      <c r="E103" s="382"/>
      <c r="F103" s="382"/>
      <c r="G103" s="382"/>
      <c r="H103" s="383"/>
      <c r="I103" s="635" t="s">
        <v>190</v>
      </c>
      <c r="J103" s="377"/>
      <c r="K103" s="377"/>
      <c r="L103" s="377"/>
      <c r="M103" s="377"/>
      <c r="N103" s="377"/>
      <c r="O103" s="377"/>
      <c r="P103" s="312">
        <v>0</v>
      </c>
      <c r="Q103" s="313"/>
      <c r="R103" s="15">
        <f>SUM(L103*P103)</f>
        <v>0</v>
      </c>
      <c r="S103" s="4"/>
    </row>
    <row r="104" spans="1:22" ht="35.25" customHeight="1" thickBot="1" x14ac:dyDescent="0.3">
      <c r="A104" s="384"/>
      <c r="B104" s="385"/>
      <c r="C104" s="385"/>
      <c r="D104" s="385"/>
      <c r="E104" s="385"/>
      <c r="F104" s="385"/>
      <c r="G104" s="385"/>
      <c r="H104" s="386"/>
      <c r="I104" s="387" t="s">
        <v>8</v>
      </c>
      <c r="J104" s="388"/>
      <c r="K104" s="388"/>
      <c r="L104" s="388"/>
      <c r="M104" s="388"/>
      <c r="N104" s="388"/>
      <c r="O104" s="388"/>
      <c r="P104" s="388"/>
      <c r="Q104" s="389"/>
      <c r="R104" s="44">
        <f>SUM(R98:R103)</f>
        <v>0</v>
      </c>
      <c r="S104" s="4"/>
    </row>
    <row r="105" spans="1:22" ht="21" customHeight="1" thickBot="1" x14ac:dyDescent="0.3">
      <c r="A105" s="425"/>
      <c r="B105" s="425"/>
      <c r="C105" s="425"/>
      <c r="D105" s="425"/>
      <c r="E105" s="425"/>
      <c r="F105" s="425"/>
      <c r="G105" s="425"/>
      <c r="H105" s="425"/>
      <c r="I105" s="425"/>
      <c r="J105" s="425"/>
      <c r="K105" s="425"/>
      <c r="L105" s="425"/>
      <c r="M105" s="425"/>
      <c r="N105" s="425"/>
      <c r="O105" s="425"/>
      <c r="P105" s="425"/>
      <c r="Q105" s="425"/>
      <c r="R105" s="426"/>
      <c r="S105" s="4"/>
      <c r="U105" s="196" t="s">
        <v>180</v>
      </c>
    </row>
    <row r="106" spans="1:22" ht="21" customHeight="1" x14ac:dyDescent="0.25">
      <c r="A106" s="378" t="s">
        <v>53</v>
      </c>
      <c r="B106" s="379"/>
      <c r="C106" s="379"/>
      <c r="D106" s="379"/>
      <c r="E106" s="379"/>
      <c r="F106" s="379"/>
      <c r="G106" s="379"/>
      <c r="H106" s="380"/>
      <c r="I106" s="390"/>
      <c r="J106" s="391"/>
      <c r="K106" s="391"/>
      <c r="L106" s="391"/>
      <c r="M106" s="391"/>
      <c r="N106" s="391"/>
      <c r="O106" s="391"/>
      <c r="P106" s="391"/>
      <c r="Q106" s="392"/>
      <c r="R106" s="17">
        <v>0</v>
      </c>
      <c r="S106" s="4"/>
      <c r="U106" s="135">
        <v>0</v>
      </c>
      <c r="V106" s="134" t="s">
        <v>108</v>
      </c>
    </row>
    <row r="107" spans="1:22" ht="21" customHeight="1" x14ac:dyDescent="0.25">
      <c r="A107" s="381"/>
      <c r="B107" s="382"/>
      <c r="C107" s="382"/>
      <c r="D107" s="382"/>
      <c r="E107" s="382"/>
      <c r="F107" s="382"/>
      <c r="G107" s="382"/>
      <c r="H107" s="383"/>
      <c r="I107" s="393"/>
      <c r="J107" s="394"/>
      <c r="K107" s="394"/>
      <c r="L107" s="394"/>
      <c r="M107" s="394"/>
      <c r="N107" s="394"/>
      <c r="O107" s="394"/>
      <c r="P107" s="394"/>
      <c r="Q107" s="395"/>
      <c r="R107" s="18">
        <v>0</v>
      </c>
      <c r="S107" s="4"/>
      <c r="U107" s="135">
        <v>0</v>
      </c>
    </row>
    <row r="108" spans="1:22" ht="21" customHeight="1" x14ac:dyDescent="0.25">
      <c r="A108" s="381"/>
      <c r="B108" s="382"/>
      <c r="C108" s="382"/>
      <c r="D108" s="382"/>
      <c r="E108" s="382"/>
      <c r="F108" s="382"/>
      <c r="G108" s="382"/>
      <c r="H108" s="383"/>
      <c r="I108" s="303"/>
      <c r="J108" s="304"/>
      <c r="K108" s="304"/>
      <c r="L108" s="304"/>
      <c r="M108" s="304"/>
      <c r="N108" s="304"/>
      <c r="O108" s="304"/>
      <c r="P108" s="304"/>
      <c r="Q108" s="305"/>
      <c r="R108" s="133">
        <v>0</v>
      </c>
      <c r="S108" s="4"/>
      <c r="U108" s="135">
        <v>0</v>
      </c>
    </row>
    <row r="109" spans="1:22" ht="21" customHeight="1" x14ac:dyDescent="0.25">
      <c r="A109" s="381"/>
      <c r="B109" s="382"/>
      <c r="C109" s="382"/>
      <c r="D109" s="382"/>
      <c r="E109" s="382"/>
      <c r="F109" s="382"/>
      <c r="G109" s="382"/>
      <c r="H109" s="383"/>
      <c r="I109" s="393"/>
      <c r="J109" s="394"/>
      <c r="K109" s="394"/>
      <c r="L109" s="394"/>
      <c r="M109" s="394"/>
      <c r="N109" s="394"/>
      <c r="O109" s="394"/>
      <c r="P109" s="394"/>
      <c r="Q109" s="395"/>
      <c r="R109" s="18">
        <v>0</v>
      </c>
      <c r="S109" s="4"/>
      <c r="U109" s="135">
        <v>0</v>
      </c>
    </row>
    <row r="110" spans="1:22" ht="21" customHeight="1" thickBot="1" x14ac:dyDescent="0.3">
      <c r="A110" s="384"/>
      <c r="B110" s="385"/>
      <c r="C110" s="385"/>
      <c r="D110" s="385"/>
      <c r="E110" s="385"/>
      <c r="F110" s="385"/>
      <c r="G110" s="385"/>
      <c r="H110" s="386"/>
      <c r="I110" s="387" t="s">
        <v>8</v>
      </c>
      <c r="J110" s="388"/>
      <c r="K110" s="388"/>
      <c r="L110" s="388"/>
      <c r="M110" s="388"/>
      <c r="N110" s="388"/>
      <c r="O110" s="388"/>
      <c r="P110" s="388"/>
      <c r="Q110" s="389"/>
      <c r="R110" s="44">
        <f>SUM(R106:R109)</f>
        <v>0</v>
      </c>
      <c r="S110" s="4"/>
      <c r="U110" s="195">
        <f>SUM(U106:U109)</f>
        <v>0</v>
      </c>
    </row>
    <row r="111" spans="1:22" ht="21.75" customHeight="1" thickBot="1" x14ac:dyDescent="0.3">
      <c r="A111" s="427"/>
      <c r="B111" s="427"/>
      <c r="C111" s="427"/>
      <c r="D111" s="427"/>
      <c r="E111" s="427"/>
      <c r="F111" s="427"/>
      <c r="G111" s="427"/>
      <c r="H111" s="427"/>
      <c r="I111" s="427"/>
      <c r="J111" s="427"/>
      <c r="K111" s="427"/>
      <c r="L111" s="427"/>
      <c r="M111" s="427"/>
      <c r="N111" s="427"/>
      <c r="O111" s="427"/>
      <c r="P111" s="427"/>
      <c r="Q111" s="427"/>
      <c r="R111" s="428"/>
      <c r="S111" s="4"/>
    </row>
    <row r="112" spans="1:22" ht="21" customHeight="1" x14ac:dyDescent="0.25">
      <c r="A112" s="378" t="s">
        <v>52</v>
      </c>
      <c r="B112" s="379"/>
      <c r="C112" s="379"/>
      <c r="D112" s="379"/>
      <c r="E112" s="379"/>
      <c r="F112" s="379"/>
      <c r="G112" s="379"/>
      <c r="H112" s="380"/>
      <c r="I112" s="481"/>
      <c r="J112" s="482"/>
      <c r="K112" s="482"/>
      <c r="L112" s="482"/>
      <c r="M112" s="482"/>
      <c r="N112" s="482"/>
      <c r="O112" s="482"/>
      <c r="P112" s="482"/>
      <c r="Q112" s="483"/>
      <c r="R112" s="17">
        <v>0</v>
      </c>
      <c r="S112" s="4"/>
    </row>
    <row r="113" spans="1:19" ht="21" customHeight="1" x14ac:dyDescent="0.25">
      <c r="A113" s="381"/>
      <c r="B113" s="382"/>
      <c r="C113" s="382"/>
      <c r="D113" s="382"/>
      <c r="E113" s="382"/>
      <c r="F113" s="382"/>
      <c r="G113" s="382"/>
      <c r="H113" s="383"/>
      <c r="I113" s="484"/>
      <c r="J113" s="485"/>
      <c r="K113" s="485"/>
      <c r="L113" s="485"/>
      <c r="M113" s="485"/>
      <c r="N113" s="485"/>
      <c r="O113" s="485"/>
      <c r="P113" s="485"/>
      <c r="Q113" s="486"/>
      <c r="R113" s="18">
        <v>0</v>
      </c>
      <c r="S113" s="4"/>
    </row>
    <row r="114" spans="1:19" ht="21" customHeight="1" thickBot="1" x14ac:dyDescent="0.3">
      <c r="A114" s="384"/>
      <c r="B114" s="385"/>
      <c r="C114" s="385"/>
      <c r="D114" s="385"/>
      <c r="E114" s="385"/>
      <c r="F114" s="385"/>
      <c r="G114" s="385"/>
      <c r="H114" s="386"/>
      <c r="I114" s="317" t="s">
        <v>7</v>
      </c>
      <c r="J114" s="318"/>
      <c r="K114" s="318"/>
      <c r="L114" s="318"/>
      <c r="M114" s="318"/>
      <c r="N114" s="318"/>
      <c r="O114" s="318"/>
      <c r="P114" s="318"/>
      <c r="Q114" s="319"/>
      <c r="R114" s="16">
        <f>SUM(R112:R113)</f>
        <v>0</v>
      </c>
      <c r="S114" s="4"/>
    </row>
    <row r="115" spans="1:19" ht="21.75" customHeight="1" thickBot="1" x14ac:dyDescent="0.3">
      <c r="A115" s="423"/>
      <c r="B115" s="423"/>
      <c r="C115" s="423"/>
      <c r="D115" s="423"/>
      <c r="E115" s="423"/>
      <c r="F115" s="423"/>
      <c r="G115" s="423"/>
      <c r="H115" s="423"/>
      <c r="I115" s="423"/>
      <c r="J115" s="423"/>
      <c r="K115" s="423"/>
      <c r="L115" s="423"/>
      <c r="M115" s="423"/>
      <c r="N115" s="423"/>
      <c r="O115" s="423"/>
      <c r="P115" s="423"/>
      <c r="Q115" s="423"/>
      <c r="R115" s="424"/>
      <c r="S115" s="4"/>
    </row>
    <row r="116" spans="1:19" ht="21" customHeight="1" x14ac:dyDescent="0.25">
      <c r="A116" s="378" t="s">
        <v>54</v>
      </c>
      <c r="B116" s="379"/>
      <c r="C116" s="379"/>
      <c r="D116" s="379"/>
      <c r="E116" s="379"/>
      <c r="F116" s="379"/>
      <c r="G116" s="379"/>
      <c r="H116" s="380"/>
      <c r="I116" s="481"/>
      <c r="J116" s="482"/>
      <c r="K116" s="482"/>
      <c r="L116" s="482"/>
      <c r="M116" s="482"/>
      <c r="N116" s="482"/>
      <c r="O116" s="482"/>
      <c r="P116" s="482"/>
      <c r="Q116" s="483"/>
      <c r="R116" s="17">
        <v>0</v>
      </c>
      <c r="S116" s="4"/>
    </row>
    <row r="117" spans="1:19" ht="21" customHeight="1" x14ac:dyDescent="0.25">
      <c r="A117" s="381"/>
      <c r="B117" s="382"/>
      <c r="C117" s="382"/>
      <c r="D117" s="382"/>
      <c r="E117" s="382"/>
      <c r="F117" s="382"/>
      <c r="G117" s="382"/>
      <c r="H117" s="383"/>
      <c r="I117" s="484"/>
      <c r="J117" s="485"/>
      <c r="K117" s="485"/>
      <c r="L117" s="485"/>
      <c r="M117" s="485"/>
      <c r="N117" s="485"/>
      <c r="O117" s="485"/>
      <c r="P117" s="485"/>
      <c r="Q117" s="486"/>
      <c r="R117" s="18">
        <v>0</v>
      </c>
      <c r="S117" s="4"/>
    </row>
    <row r="118" spans="1:19" ht="21" customHeight="1" thickBot="1" x14ac:dyDescent="0.3">
      <c r="A118" s="384"/>
      <c r="B118" s="385"/>
      <c r="C118" s="385"/>
      <c r="D118" s="385"/>
      <c r="E118" s="385"/>
      <c r="F118" s="385"/>
      <c r="G118" s="385"/>
      <c r="H118" s="386"/>
      <c r="I118" s="317" t="s">
        <v>7</v>
      </c>
      <c r="J118" s="318"/>
      <c r="K118" s="318"/>
      <c r="L118" s="318"/>
      <c r="M118" s="318"/>
      <c r="N118" s="318"/>
      <c r="O118" s="318"/>
      <c r="P118" s="318"/>
      <c r="Q118" s="319"/>
      <c r="R118" s="44">
        <f>SUM(R116:R117)</f>
        <v>0</v>
      </c>
      <c r="S118" s="4"/>
    </row>
    <row r="119" spans="1:19" ht="21.75" customHeight="1" thickBot="1" x14ac:dyDescent="0.3">
      <c r="A119" s="320"/>
      <c r="B119" s="320"/>
      <c r="C119" s="320"/>
      <c r="D119" s="320"/>
      <c r="E119" s="320"/>
      <c r="F119" s="320"/>
      <c r="G119" s="320"/>
      <c r="H119" s="320"/>
      <c r="I119" s="320"/>
      <c r="J119" s="320"/>
      <c r="K119" s="320"/>
      <c r="L119" s="320"/>
      <c r="M119" s="320"/>
      <c r="N119" s="320"/>
      <c r="O119" s="320"/>
      <c r="P119" s="320"/>
      <c r="Q119" s="320"/>
      <c r="R119" s="321"/>
      <c r="S119" s="4"/>
    </row>
    <row r="120" spans="1:19" ht="21" customHeight="1" x14ac:dyDescent="0.25">
      <c r="A120" s="378" t="s">
        <v>107</v>
      </c>
      <c r="B120" s="379"/>
      <c r="C120" s="379"/>
      <c r="D120" s="379"/>
      <c r="E120" s="379"/>
      <c r="F120" s="379"/>
      <c r="G120" s="379"/>
      <c r="H120" s="380"/>
      <c r="I120" s="481"/>
      <c r="J120" s="482"/>
      <c r="K120" s="482"/>
      <c r="L120" s="482"/>
      <c r="M120" s="482"/>
      <c r="N120" s="482"/>
      <c r="O120" s="482"/>
      <c r="P120" s="482"/>
      <c r="Q120" s="483"/>
      <c r="R120" s="17">
        <v>0</v>
      </c>
      <c r="S120" s="4"/>
    </row>
    <row r="121" spans="1:19" ht="21" customHeight="1" x14ac:dyDescent="0.25">
      <c r="A121" s="381"/>
      <c r="B121" s="382"/>
      <c r="C121" s="382"/>
      <c r="D121" s="382"/>
      <c r="E121" s="382"/>
      <c r="F121" s="382"/>
      <c r="G121" s="382"/>
      <c r="H121" s="383"/>
      <c r="I121" s="484"/>
      <c r="J121" s="485"/>
      <c r="K121" s="485"/>
      <c r="L121" s="485"/>
      <c r="M121" s="485"/>
      <c r="N121" s="485"/>
      <c r="O121" s="485"/>
      <c r="P121" s="485"/>
      <c r="Q121" s="486"/>
      <c r="R121" s="18">
        <v>0</v>
      </c>
    </row>
    <row r="122" spans="1:19" ht="21" customHeight="1" thickBot="1" x14ac:dyDescent="0.3">
      <c r="A122" s="384"/>
      <c r="B122" s="385"/>
      <c r="C122" s="385"/>
      <c r="D122" s="385"/>
      <c r="E122" s="385"/>
      <c r="F122" s="385"/>
      <c r="G122" s="385"/>
      <c r="H122" s="386"/>
      <c r="I122" s="317" t="s">
        <v>7</v>
      </c>
      <c r="J122" s="318"/>
      <c r="K122" s="318"/>
      <c r="L122" s="318"/>
      <c r="M122" s="318"/>
      <c r="N122" s="318"/>
      <c r="O122" s="318"/>
      <c r="P122" s="318"/>
      <c r="Q122" s="319"/>
      <c r="R122" s="44">
        <f>SUM(R120:R121)</f>
        <v>0</v>
      </c>
    </row>
    <row r="123" spans="1:19" ht="21.75" customHeight="1" thickBot="1" x14ac:dyDescent="0.3">
      <c r="A123" s="320"/>
      <c r="B123" s="320"/>
      <c r="C123" s="320"/>
      <c r="D123" s="320"/>
      <c r="E123" s="320"/>
      <c r="F123" s="320"/>
      <c r="G123" s="320"/>
      <c r="H123" s="320"/>
      <c r="I123" s="320"/>
      <c r="J123" s="320"/>
      <c r="K123" s="320"/>
      <c r="L123" s="320"/>
      <c r="M123" s="320"/>
      <c r="N123" s="320"/>
      <c r="O123" s="320"/>
      <c r="P123" s="320"/>
      <c r="Q123" s="320"/>
      <c r="R123" s="321"/>
    </row>
    <row r="124" spans="1:19" ht="21" customHeight="1" thickBot="1" x14ac:dyDescent="0.3">
      <c r="A124" s="420" t="s">
        <v>55</v>
      </c>
      <c r="B124" s="421"/>
      <c r="C124" s="421"/>
      <c r="D124" s="421"/>
      <c r="E124" s="421"/>
      <c r="F124" s="421"/>
      <c r="G124" s="421"/>
      <c r="H124" s="422"/>
      <c r="I124" s="438"/>
      <c r="J124" s="320"/>
      <c r="K124" s="320"/>
      <c r="L124" s="320"/>
      <c r="M124" s="320"/>
      <c r="N124" s="320"/>
      <c r="O124" s="320"/>
      <c r="P124" s="321"/>
      <c r="Q124" s="370">
        <f>SUM(R34,R37,R38,R47,R57,R52,R70,R81,R88,R95,R114,R104,R110,R118,R122)</f>
        <v>0</v>
      </c>
      <c r="R124" s="371"/>
    </row>
    <row r="125" spans="1:19" ht="21" customHeight="1" thickBot="1" x14ac:dyDescent="0.3">
      <c r="A125" s="429"/>
      <c r="B125" s="429"/>
      <c r="C125" s="429"/>
      <c r="D125" s="429"/>
      <c r="E125" s="429"/>
      <c r="F125" s="429"/>
      <c r="G125" s="429"/>
      <c r="H125" s="429"/>
      <c r="I125" s="429"/>
      <c r="J125" s="429"/>
      <c r="K125" s="429"/>
      <c r="L125" s="429"/>
      <c r="M125" s="429"/>
      <c r="N125" s="429"/>
      <c r="O125" s="429"/>
      <c r="P125" s="429"/>
      <c r="Q125" s="429"/>
      <c r="R125" s="430"/>
    </row>
    <row r="126" spans="1:19" ht="21" customHeight="1" x14ac:dyDescent="0.25">
      <c r="A126" s="379" t="s">
        <v>106</v>
      </c>
      <c r="B126" s="379"/>
      <c r="C126" s="379"/>
      <c r="D126" s="379"/>
      <c r="E126" s="379"/>
      <c r="F126" s="379"/>
      <c r="G126" s="379"/>
      <c r="H126" s="379"/>
      <c r="I126" s="439" t="s">
        <v>176</v>
      </c>
      <c r="J126" s="440"/>
      <c r="K126" s="440"/>
      <c r="L126" s="440"/>
      <c r="M126" s="440"/>
      <c r="N126" s="440"/>
      <c r="O126" s="440"/>
      <c r="P126" s="441"/>
      <c r="Q126" s="448">
        <f>SUM(R34,R37,R38,R47,R52,R70,R81,R88,R95,U106,U107,U108,U109)*CUMULATIVE!Q1</f>
        <v>0</v>
      </c>
      <c r="R126" s="449"/>
    </row>
    <row r="127" spans="1:19" ht="21" customHeight="1" x14ac:dyDescent="0.25">
      <c r="A127" s="382"/>
      <c r="B127" s="382"/>
      <c r="C127" s="382"/>
      <c r="D127" s="382"/>
      <c r="E127" s="382"/>
      <c r="F127" s="382"/>
      <c r="G127" s="382"/>
      <c r="H127" s="382"/>
      <c r="I127" s="442"/>
      <c r="J127" s="443"/>
      <c r="K127" s="443"/>
      <c r="L127" s="443"/>
      <c r="M127" s="443"/>
      <c r="N127" s="443"/>
      <c r="O127" s="443"/>
      <c r="P127" s="444"/>
      <c r="Q127" s="450"/>
      <c r="R127" s="451"/>
    </row>
    <row r="128" spans="1:19" ht="21.75" customHeight="1" thickBot="1" x14ac:dyDescent="0.3">
      <c r="A128" s="385"/>
      <c r="B128" s="385"/>
      <c r="C128" s="385"/>
      <c r="D128" s="385"/>
      <c r="E128" s="385"/>
      <c r="F128" s="385"/>
      <c r="G128" s="385"/>
      <c r="H128" s="385"/>
      <c r="I128" s="445"/>
      <c r="J128" s="446"/>
      <c r="K128" s="446"/>
      <c r="L128" s="446"/>
      <c r="M128" s="446"/>
      <c r="N128" s="446"/>
      <c r="O128" s="446"/>
      <c r="P128" s="447"/>
      <c r="Q128" s="452"/>
      <c r="R128" s="453"/>
    </row>
    <row r="129" spans="1:19" ht="21" customHeight="1" thickBot="1" x14ac:dyDescent="0.3">
      <c r="A129" s="431"/>
      <c r="B129" s="431"/>
      <c r="C129" s="431"/>
      <c r="D129" s="431"/>
      <c r="E129" s="431"/>
      <c r="F129" s="431"/>
      <c r="G129" s="431"/>
      <c r="H129" s="431"/>
      <c r="I129" s="431"/>
      <c r="J129" s="431"/>
      <c r="K129" s="431"/>
      <c r="L129" s="431"/>
      <c r="M129" s="431"/>
      <c r="N129" s="431"/>
      <c r="O129" s="431"/>
      <c r="P129" s="431"/>
      <c r="Q129" s="431"/>
      <c r="R129" s="432"/>
    </row>
    <row r="130" spans="1:19" ht="21" customHeight="1" thickBot="1" x14ac:dyDescent="0.3">
      <c r="A130" s="420" t="s">
        <v>56</v>
      </c>
      <c r="B130" s="421"/>
      <c r="C130" s="421"/>
      <c r="D130" s="421"/>
      <c r="E130" s="421"/>
      <c r="F130" s="421"/>
      <c r="G130" s="421"/>
      <c r="H130" s="422"/>
      <c r="I130" s="435"/>
      <c r="J130" s="436"/>
      <c r="K130" s="436"/>
      <c r="L130" s="436"/>
      <c r="M130" s="436"/>
      <c r="N130" s="436"/>
      <c r="O130" s="436"/>
      <c r="P130" s="437"/>
      <c r="Q130" s="433">
        <f>SUM(Q124,Q126)</f>
        <v>0</v>
      </c>
      <c r="R130" s="434"/>
    </row>
    <row r="131" spans="1:19" ht="18" x14ac:dyDescent="0.25">
      <c r="A131" s="8"/>
      <c r="B131" s="45"/>
      <c r="C131" s="8"/>
      <c r="H131" s="9"/>
      <c r="I131" s="6"/>
      <c r="J131" s="6"/>
      <c r="K131" s="4"/>
      <c r="L131" s="6"/>
      <c r="N131" s="4"/>
      <c r="O131" s="4"/>
      <c r="P131" s="4"/>
      <c r="Q131" s="4"/>
      <c r="R131" s="4"/>
      <c r="S131" s="4"/>
    </row>
    <row r="132" spans="1:19" x14ac:dyDescent="0.25">
      <c r="A132" s="8"/>
      <c r="B132" s="8"/>
      <c r="C132" s="8"/>
      <c r="H132" s="9"/>
      <c r="I132" s="6"/>
      <c r="J132" s="6"/>
      <c r="K132" s="4"/>
      <c r="L132" s="6"/>
      <c r="N132" s="4"/>
      <c r="O132" s="4"/>
      <c r="P132" s="4"/>
      <c r="Q132" s="4"/>
      <c r="R132" s="4"/>
      <c r="S132" s="4"/>
    </row>
    <row r="133" spans="1:19" x14ac:dyDescent="0.25">
      <c r="A133" s="8"/>
      <c r="B133" s="8"/>
      <c r="C133" s="8"/>
      <c r="H133" s="9"/>
      <c r="I133" s="6"/>
      <c r="J133" s="6"/>
      <c r="K133" s="4"/>
      <c r="L133" s="6"/>
      <c r="N133" s="4"/>
      <c r="O133" s="4"/>
      <c r="P133" s="4"/>
      <c r="Q133" s="4"/>
      <c r="R133" s="4"/>
      <c r="S133" s="4"/>
    </row>
    <row r="134" spans="1:19" x14ac:dyDescent="0.25">
      <c r="A134" s="8"/>
      <c r="B134" s="8"/>
      <c r="C134" s="8"/>
      <c r="H134" s="9"/>
      <c r="I134" s="6"/>
      <c r="J134" s="6"/>
      <c r="K134" s="4"/>
      <c r="L134" s="6"/>
      <c r="N134" s="4"/>
      <c r="O134" s="4"/>
      <c r="P134" s="4"/>
      <c r="Q134" s="4"/>
      <c r="R134" s="4"/>
      <c r="S134" s="4"/>
    </row>
    <row r="135" spans="1:19" ht="60.75" customHeight="1" x14ac:dyDescent="0.25">
      <c r="A135" s="8"/>
      <c r="B135" s="8"/>
      <c r="C135" s="8"/>
      <c r="H135" s="9"/>
      <c r="I135" s="6"/>
      <c r="J135" s="6"/>
      <c r="K135" s="6"/>
      <c r="L135" s="6"/>
      <c r="N135" s="4"/>
      <c r="O135" s="4"/>
      <c r="P135" s="4"/>
      <c r="Q135" s="4"/>
      <c r="R135" s="4"/>
      <c r="S135" s="4"/>
    </row>
    <row r="136" spans="1:19" x14ac:dyDescent="0.25">
      <c r="A136" s="8"/>
      <c r="B136" s="8"/>
      <c r="C136" s="8"/>
      <c r="H136" s="9"/>
      <c r="I136" s="6"/>
      <c r="J136" s="6"/>
      <c r="K136" s="6"/>
      <c r="L136" s="6"/>
      <c r="N136" s="4"/>
      <c r="O136" s="4"/>
      <c r="P136" s="4"/>
      <c r="Q136" s="4"/>
      <c r="R136" s="4"/>
      <c r="S136" s="4"/>
    </row>
    <row r="137" spans="1:19" ht="60.75" customHeight="1" x14ac:dyDescent="0.25"/>
    <row r="139" spans="1:19" ht="60.75" customHeight="1" x14ac:dyDescent="0.25"/>
  </sheetData>
  <sheetProtection selectLockedCells="1"/>
  <mergeCells count="233">
    <mergeCell ref="D11:F11"/>
    <mergeCell ref="G11:I11"/>
    <mergeCell ref="J11:L11"/>
    <mergeCell ref="M11:O11"/>
    <mergeCell ref="P11:R11"/>
    <mergeCell ref="A125:R125"/>
    <mergeCell ref="A126:H128"/>
    <mergeCell ref="I126:P128"/>
    <mergeCell ref="Q126:R128"/>
    <mergeCell ref="A111:R111"/>
    <mergeCell ref="A116:H118"/>
    <mergeCell ref="I116:Q116"/>
    <mergeCell ref="I117:Q117"/>
    <mergeCell ref="I118:Q118"/>
    <mergeCell ref="A119:R119"/>
    <mergeCell ref="I104:Q104"/>
    <mergeCell ref="A105:R105"/>
    <mergeCell ref="A106:H110"/>
    <mergeCell ref="I106:Q106"/>
    <mergeCell ref="I109:Q109"/>
    <mergeCell ref="I110:Q110"/>
    <mergeCell ref="P99:Q99"/>
    <mergeCell ref="I101:K101"/>
    <mergeCell ref="L101:O101"/>
    <mergeCell ref="A129:R129"/>
    <mergeCell ref="A130:H130"/>
    <mergeCell ref="I130:P130"/>
    <mergeCell ref="Q130:R130"/>
    <mergeCell ref="A120:H122"/>
    <mergeCell ref="I120:Q120"/>
    <mergeCell ref="I121:Q121"/>
    <mergeCell ref="I122:Q122"/>
    <mergeCell ref="A123:R123"/>
    <mergeCell ref="A124:H124"/>
    <mergeCell ref="I124:P124"/>
    <mergeCell ref="Q124:R124"/>
    <mergeCell ref="P101:Q101"/>
    <mergeCell ref="I103:K103"/>
    <mergeCell ref="L103:O103"/>
    <mergeCell ref="P103:Q103"/>
    <mergeCell ref="A115:R115"/>
    <mergeCell ref="A97:H104"/>
    <mergeCell ref="I97:K97"/>
    <mergeCell ref="L97:O97"/>
    <mergeCell ref="P97:Q97"/>
    <mergeCell ref="I98:K98"/>
    <mergeCell ref="L98:O98"/>
    <mergeCell ref="P98:Q98"/>
    <mergeCell ref="I99:K99"/>
    <mergeCell ref="L99:O99"/>
    <mergeCell ref="I107:Q107"/>
    <mergeCell ref="I108:Q108"/>
    <mergeCell ref="I102:K102"/>
    <mergeCell ref="L102:O102"/>
    <mergeCell ref="P102:Q102"/>
    <mergeCell ref="A89:R89"/>
    <mergeCell ref="A112:H114"/>
    <mergeCell ref="I112:Q112"/>
    <mergeCell ref="I113:Q113"/>
    <mergeCell ref="I114:Q114"/>
    <mergeCell ref="L85:M85"/>
    <mergeCell ref="N85:O85"/>
    <mergeCell ref="I86:J86"/>
    <mergeCell ref="L86:M86"/>
    <mergeCell ref="N86:O86"/>
    <mergeCell ref="I87:J87"/>
    <mergeCell ref="L87:M87"/>
    <mergeCell ref="N87:O87"/>
    <mergeCell ref="A90:H95"/>
    <mergeCell ref="I90:J90"/>
    <mergeCell ref="L90:M90"/>
    <mergeCell ref="N90:O90"/>
    <mergeCell ref="I91:J91"/>
    <mergeCell ref="L91:M91"/>
    <mergeCell ref="N91:O91"/>
    <mergeCell ref="I92:J92"/>
    <mergeCell ref="L92:M92"/>
    <mergeCell ref="N92:O92"/>
    <mergeCell ref="I93:J93"/>
    <mergeCell ref="A71:R71"/>
    <mergeCell ref="A72:H81"/>
    <mergeCell ref="I72:Q72"/>
    <mergeCell ref="I73:Q73"/>
    <mergeCell ref="I79:Q79"/>
    <mergeCell ref="I80:Q80"/>
    <mergeCell ref="I81:Q81"/>
    <mergeCell ref="A82:R82"/>
    <mergeCell ref="A83:H88"/>
    <mergeCell ref="I83:J83"/>
    <mergeCell ref="L83:M83"/>
    <mergeCell ref="N83:O83"/>
    <mergeCell ref="I84:J84"/>
    <mergeCell ref="L84:M84"/>
    <mergeCell ref="N84:O84"/>
    <mergeCell ref="I85:J85"/>
    <mergeCell ref="I88:Q88"/>
    <mergeCell ref="I74:Q74"/>
    <mergeCell ref="I75:Q75"/>
    <mergeCell ref="I76:Q76"/>
    <mergeCell ref="I77:Q77"/>
    <mergeCell ref="I78:Q78"/>
    <mergeCell ref="A58:R58"/>
    <mergeCell ref="A59:H70"/>
    <mergeCell ref="I59:Q59"/>
    <mergeCell ref="I60:Q60"/>
    <mergeCell ref="I61:Q61"/>
    <mergeCell ref="I62:Q62"/>
    <mergeCell ref="I63:Q63"/>
    <mergeCell ref="I64:Q64"/>
    <mergeCell ref="I65:Q65"/>
    <mergeCell ref="I66:Q66"/>
    <mergeCell ref="I67:Q67"/>
    <mergeCell ref="I68:Q68"/>
    <mergeCell ref="I69:Q69"/>
    <mergeCell ref="I70:Q70"/>
    <mergeCell ref="A53:R53"/>
    <mergeCell ref="A54:H57"/>
    <mergeCell ref="I54:Q54"/>
    <mergeCell ref="I55:Q55"/>
    <mergeCell ref="I56:Q56"/>
    <mergeCell ref="I57:Q57"/>
    <mergeCell ref="I47:P47"/>
    <mergeCell ref="A48:R48"/>
    <mergeCell ref="A49:H52"/>
    <mergeCell ref="I49:Q49"/>
    <mergeCell ref="I50:Q50"/>
    <mergeCell ref="I51:Q51"/>
    <mergeCell ref="I52:Q52"/>
    <mergeCell ref="I41:J41"/>
    <mergeCell ref="K41:L41"/>
    <mergeCell ref="I44:J44"/>
    <mergeCell ref="K44:L44"/>
    <mergeCell ref="A35:R35"/>
    <mergeCell ref="A36:H37"/>
    <mergeCell ref="I36:L36"/>
    <mergeCell ref="I37:L37"/>
    <mergeCell ref="A39:R39"/>
    <mergeCell ref="A40:H47"/>
    <mergeCell ref="I40:J40"/>
    <mergeCell ref="K40:L40"/>
    <mergeCell ref="I42:J42"/>
    <mergeCell ref="K42:L42"/>
    <mergeCell ref="I43:J43"/>
    <mergeCell ref="K43:L43"/>
    <mergeCell ref="I38:L38"/>
    <mergeCell ref="I45:J45"/>
    <mergeCell ref="K45:L45"/>
    <mergeCell ref="I46:J46"/>
    <mergeCell ref="K46:L46"/>
    <mergeCell ref="A31:H34"/>
    <mergeCell ref="I31:M33"/>
    <mergeCell ref="N31:Q33"/>
    <mergeCell ref="R31:R33"/>
    <mergeCell ref="I34:M34"/>
    <mergeCell ref="N34:Q34"/>
    <mergeCell ref="L19:L20"/>
    <mergeCell ref="M19:M20"/>
    <mergeCell ref="N19:N20"/>
    <mergeCell ref="O19:O20"/>
    <mergeCell ref="A28:O28"/>
    <mergeCell ref="A29:R30"/>
    <mergeCell ref="A16:R16"/>
    <mergeCell ref="A17:A20"/>
    <mergeCell ref="B17:B20"/>
    <mergeCell ref="C17:C20"/>
    <mergeCell ref="D17:K17"/>
    <mergeCell ref="L17:O17"/>
    <mergeCell ref="P17:P20"/>
    <mergeCell ref="Q17:Q20"/>
    <mergeCell ref="R17:R20"/>
    <mergeCell ref="D18:G18"/>
    <mergeCell ref="H18:K18"/>
    <mergeCell ref="L18:O18"/>
    <mergeCell ref="D19:D20"/>
    <mergeCell ref="E19:E20"/>
    <mergeCell ref="F19:F20"/>
    <mergeCell ref="G19:G20"/>
    <mergeCell ref="H19:H20"/>
    <mergeCell ref="I19:I20"/>
    <mergeCell ref="J19:J20"/>
    <mergeCell ref="K19:K20"/>
    <mergeCell ref="D14:F14"/>
    <mergeCell ref="G14:I14"/>
    <mergeCell ref="J14:L14"/>
    <mergeCell ref="M14:O14"/>
    <mergeCell ref="P14:R14"/>
    <mergeCell ref="A15:I15"/>
    <mergeCell ref="J15:L15"/>
    <mergeCell ref="M15:O15"/>
    <mergeCell ref="P15:R15"/>
    <mergeCell ref="D12:F12"/>
    <mergeCell ref="G12:I12"/>
    <mergeCell ref="J12:L12"/>
    <mergeCell ref="M12:O12"/>
    <mergeCell ref="P12:R12"/>
    <mergeCell ref="D13:F13"/>
    <mergeCell ref="G13:I13"/>
    <mergeCell ref="J13:L13"/>
    <mergeCell ref="M13:O13"/>
    <mergeCell ref="P13:R13"/>
    <mergeCell ref="A1:B1"/>
    <mergeCell ref="C1:F1"/>
    <mergeCell ref="G1:R3"/>
    <mergeCell ref="A2:B2"/>
    <mergeCell ref="C2:F2"/>
    <mergeCell ref="A3:B3"/>
    <mergeCell ref="C3:F3"/>
    <mergeCell ref="P9:R9"/>
    <mergeCell ref="D10:F10"/>
    <mergeCell ref="G10:I10"/>
    <mergeCell ref="J10:L10"/>
    <mergeCell ref="M10:O10"/>
    <mergeCell ref="P10:R10"/>
    <mergeCell ref="A4:R5"/>
    <mergeCell ref="A6:R6"/>
    <mergeCell ref="A7:A9"/>
    <mergeCell ref="B7:B9"/>
    <mergeCell ref="C7:C9"/>
    <mergeCell ref="D7:R8"/>
    <mergeCell ref="D9:F9"/>
    <mergeCell ref="G9:I9"/>
    <mergeCell ref="J9:L9"/>
    <mergeCell ref="M9:O9"/>
    <mergeCell ref="L93:M93"/>
    <mergeCell ref="N93:O93"/>
    <mergeCell ref="I94:J94"/>
    <mergeCell ref="L94:M94"/>
    <mergeCell ref="N94:O94"/>
    <mergeCell ref="I95:Q95"/>
    <mergeCell ref="A96:R96"/>
    <mergeCell ref="I100:K100"/>
    <mergeCell ref="L100:O100"/>
    <mergeCell ref="P100:Q100"/>
  </mergeCells>
  <pageMargins left="0.7" right="0.7" top="0.75" bottom="0.75" header="0.3" footer="0.3"/>
  <pageSetup scale="34"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39"/>
  <sheetViews>
    <sheetView zoomScale="70" zoomScaleNormal="70" workbookViewId="0">
      <selection sqref="A1:B1"/>
    </sheetView>
  </sheetViews>
  <sheetFormatPr defaultColWidth="9.140625" defaultRowHeight="15" x14ac:dyDescent="0.25"/>
  <cols>
    <col min="1" max="1" width="20.140625" style="4" customWidth="1"/>
    <col min="2" max="2" width="12.5703125" style="4" customWidth="1"/>
    <col min="3" max="3" width="15.140625" style="6" customWidth="1"/>
    <col min="4" max="4" width="12.85546875" style="7" customWidth="1"/>
    <col min="5" max="5" width="12.85546875" style="6" customWidth="1"/>
    <col min="6" max="6" width="13.7109375" style="6" customWidth="1"/>
    <col min="7" max="7" width="12.7109375" style="6" customWidth="1"/>
    <col min="8" max="8" width="12.5703125" style="7" customWidth="1"/>
    <col min="9" max="9" width="12.7109375" style="8" customWidth="1"/>
    <col min="10" max="11" width="12.5703125" style="8" customWidth="1"/>
    <col min="12" max="12" width="13" style="7" customWidth="1"/>
    <col min="13" max="13" width="14.42578125" style="6" customWidth="1"/>
    <col min="14" max="14" width="17.5703125" style="6" customWidth="1"/>
    <col min="15" max="15" width="14.7109375" style="6" customWidth="1"/>
    <col min="16" max="16" width="14.28515625" style="9" customWidth="1"/>
    <col min="17" max="17" width="15.7109375" style="6" customWidth="1"/>
    <col min="18" max="18" width="22.85546875" style="6" customWidth="1"/>
    <col min="19" max="19" width="2.85546875" style="6" customWidth="1"/>
    <col min="20" max="20" width="9.140625" style="4"/>
    <col min="21" max="21" width="11.85546875" style="4" customWidth="1"/>
    <col min="22" max="22" width="56.28515625" style="4" bestFit="1" customWidth="1"/>
    <col min="23" max="16384" width="9.140625" style="4"/>
  </cols>
  <sheetData>
    <row r="1" spans="1:19" ht="24" customHeight="1" x14ac:dyDescent="0.35">
      <c r="A1" s="454" t="s">
        <v>63</v>
      </c>
      <c r="B1" s="455"/>
      <c r="C1" s="456">
        <f>SUM(R34,R37,R38,R47,R52,R57,R70,R81,R88,R114,R104,R110,R118,R122)</f>
        <v>0</v>
      </c>
      <c r="D1" s="457"/>
      <c r="E1" s="457"/>
      <c r="F1" s="458"/>
      <c r="G1" s="414" t="s">
        <v>93</v>
      </c>
      <c r="H1" s="415"/>
      <c r="I1" s="415"/>
      <c r="J1" s="415"/>
      <c r="K1" s="415"/>
      <c r="L1" s="415"/>
      <c r="M1" s="415"/>
      <c r="N1" s="415"/>
      <c r="O1" s="415"/>
      <c r="P1" s="415"/>
      <c r="Q1" s="415"/>
      <c r="R1" s="416"/>
      <c r="S1" s="4"/>
    </row>
    <row r="2" spans="1:19" ht="21" x14ac:dyDescent="0.35">
      <c r="A2" s="459" t="s">
        <v>64</v>
      </c>
      <c r="B2" s="460"/>
      <c r="C2" s="461">
        <f>SUM(R34,R37,R38,R47,R52,R70,R81,R88,R95)*CUMULATIVE!Q1</f>
        <v>0</v>
      </c>
      <c r="D2" s="462"/>
      <c r="E2" s="462"/>
      <c r="F2" s="463"/>
      <c r="G2" s="417"/>
      <c r="H2" s="417"/>
      <c r="I2" s="417"/>
      <c r="J2" s="417"/>
      <c r="K2" s="417"/>
      <c r="L2" s="417"/>
      <c r="M2" s="417"/>
      <c r="N2" s="417"/>
      <c r="O2" s="417"/>
      <c r="P2" s="417"/>
      <c r="Q2" s="417"/>
      <c r="R2" s="418"/>
      <c r="S2" s="4"/>
    </row>
    <row r="3" spans="1:19" s="5" customFormat="1" ht="21.75" thickBot="1" x14ac:dyDescent="0.4">
      <c r="A3" s="461" t="s">
        <v>65</v>
      </c>
      <c r="B3" s="463"/>
      <c r="C3" s="461">
        <f>SUM(C1:C2)</f>
        <v>0</v>
      </c>
      <c r="D3" s="462"/>
      <c r="E3" s="462"/>
      <c r="F3" s="463"/>
      <c r="G3" s="417"/>
      <c r="H3" s="417"/>
      <c r="I3" s="417"/>
      <c r="J3" s="417"/>
      <c r="K3" s="417"/>
      <c r="L3" s="417"/>
      <c r="M3" s="417"/>
      <c r="N3" s="417"/>
      <c r="O3" s="417"/>
      <c r="P3" s="417"/>
      <c r="Q3" s="417"/>
      <c r="R3" s="418"/>
    </row>
    <row r="4" spans="1:19" s="5" customFormat="1" ht="23.25" customHeight="1" x14ac:dyDescent="0.25">
      <c r="A4" s="346" t="s">
        <v>92</v>
      </c>
      <c r="B4" s="347"/>
      <c r="C4" s="347"/>
      <c r="D4" s="347"/>
      <c r="E4" s="347"/>
      <c r="F4" s="347"/>
      <c r="G4" s="347"/>
      <c r="H4" s="347"/>
      <c r="I4" s="347"/>
      <c r="J4" s="347"/>
      <c r="K4" s="347"/>
      <c r="L4" s="347"/>
      <c r="M4" s="347"/>
      <c r="N4" s="347"/>
      <c r="O4" s="347"/>
      <c r="P4" s="347"/>
      <c r="Q4" s="347"/>
      <c r="R4" s="348"/>
    </row>
    <row r="5" spans="1:19" s="5" customFormat="1" ht="21.75" customHeight="1" x14ac:dyDescent="0.25">
      <c r="A5" s="349"/>
      <c r="B5" s="350"/>
      <c r="C5" s="350"/>
      <c r="D5" s="350"/>
      <c r="E5" s="350"/>
      <c r="F5" s="350"/>
      <c r="G5" s="350"/>
      <c r="H5" s="350"/>
      <c r="I5" s="350"/>
      <c r="J5" s="350"/>
      <c r="K5" s="350"/>
      <c r="L5" s="350"/>
      <c r="M5" s="350"/>
      <c r="N5" s="350"/>
      <c r="O5" s="350"/>
      <c r="P5" s="350"/>
      <c r="Q5" s="350"/>
      <c r="R5" s="351"/>
    </row>
    <row r="6" spans="1:19" s="5" customFormat="1" ht="26.25" x14ac:dyDescent="0.4">
      <c r="A6" s="335" t="s">
        <v>89</v>
      </c>
      <c r="B6" s="336"/>
      <c r="C6" s="336"/>
      <c r="D6" s="336"/>
      <c r="E6" s="336"/>
      <c r="F6" s="336"/>
      <c r="G6" s="336"/>
      <c r="H6" s="336"/>
      <c r="I6" s="336"/>
      <c r="J6" s="336"/>
      <c r="K6" s="336"/>
      <c r="L6" s="336"/>
      <c r="M6" s="336"/>
      <c r="N6" s="336"/>
      <c r="O6" s="336"/>
      <c r="P6" s="336"/>
      <c r="Q6" s="336"/>
      <c r="R6" s="337"/>
    </row>
    <row r="7" spans="1:19" ht="21" customHeight="1" x14ac:dyDescent="0.25">
      <c r="A7" s="465" t="s">
        <v>0</v>
      </c>
      <c r="B7" s="360" t="s">
        <v>1</v>
      </c>
      <c r="C7" s="404" t="s">
        <v>3</v>
      </c>
      <c r="D7" s="479" t="s">
        <v>40</v>
      </c>
      <c r="E7" s="470"/>
      <c r="F7" s="470"/>
      <c r="G7" s="470"/>
      <c r="H7" s="470"/>
      <c r="I7" s="470"/>
      <c r="J7" s="470"/>
      <c r="K7" s="470"/>
      <c r="L7" s="470"/>
      <c r="M7" s="470"/>
      <c r="N7" s="470"/>
      <c r="O7" s="470"/>
      <c r="P7" s="470"/>
      <c r="Q7" s="470"/>
      <c r="R7" s="471"/>
      <c r="S7" s="4"/>
    </row>
    <row r="8" spans="1:19" ht="21" customHeight="1" x14ac:dyDescent="0.25">
      <c r="A8" s="465"/>
      <c r="B8" s="360"/>
      <c r="C8" s="404"/>
      <c r="D8" s="480"/>
      <c r="E8" s="472"/>
      <c r="F8" s="472"/>
      <c r="G8" s="472"/>
      <c r="H8" s="472"/>
      <c r="I8" s="472"/>
      <c r="J8" s="472"/>
      <c r="K8" s="472"/>
      <c r="L8" s="472"/>
      <c r="M8" s="472"/>
      <c r="N8" s="472"/>
      <c r="O8" s="472"/>
      <c r="P8" s="472"/>
      <c r="Q8" s="472"/>
      <c r="R8" s="473"/>
      <c r="S8" s="4"/>
    </row>
    <row r="9" spans="1:19" ht="133.5" customHeight="1" x14ac:dyDescent="0.25">
      <c r="A9" s="466"/>
      <c r="B9" s="361"/>
      <c r="C9" s="405"/>
      <c r="D9" s="598" t="s">
        <v>86</v>
      </c>
      <c r="E9" s="474"/>
      <c r="F9" s="474"/>
      <c r="G9" s="343" t="s">
        <v>77</v>
      </c>
      <c r="H9" s="344"/>
      <c r="I9" s="345"/>
      <c r="J9" s="341" t="s">
        <v>76</v>
      </c>
      <c r="K9" s="341"/>
      <c r="L9" s="342"/>
      <c r="M9" s="419" t="s">
        <v>185</v>
      </c>
      <c r="N9" s="341"/>
      <c r="O9" s="342"/>
      <c r="P9" s="475" t="s">
        <v>78</v>
      </c>
      <c r="Q9" s="476"/>
      <c r="R9" s="477"/>
      <c r="S9" s="4"/>
    </row>
    <row r="10" spans="1:19" ht="21" customHeight="1" x14ac:dyDescent="0.25">
      <c r="A10" s="22" t="str">
        <f>'YEAR 3'!A10</f>
        <v>Name - 12 Month</v>
      </c>
      <c r="B10" s="23">
        <f>'YEAR 3'!B10</f>
        <v>0</v>
      </c>
      <c r="C10" s="24">
        <f>IF('YEAR 3'!C10,'YEAR 3'!C10*0.03+'YEAR 3'!C10,0)</f>
        <v>0</v>
      </c>
      <c r="D10" s="597"/>
      <c r="E10" s="330"/>
      <c r="F10" s="331"/>
      <c r="G10" s="327">
        <f>SUM(D10*12)</f>
        <v>0</v>
      </c>
      <c r="H10" s="328"/>
      <c r="I10" s="329"/>
      <c r="J10" s="332">
        <f>C10*D10</f>
        <v>0</v>
      </c>
      <c r="K10" s="332"/>
      <c r="L10" s="332"/>
      <c r="M10" s="332">
        <f>SUM(J10*'Fringe Benefits _ Change Yearly'!B5)+('Fringe Benefits _ Change Yearly'!B6*G10)</f>
        <v>0</v>
      </c>
      <c r="N10" s="332"/>
      <c r="O10" s="332"/>
      <c r="P10" s="356">
        <f>SUM(J10,M10)</f>
        <v>0</v>
      </c>
      <c r="Q10" s="357"/>
      <c r="R10" s="358"/>
      <c r="S10" s="4"/>
    </row>
    <row r="11" spans="1:19" ht="21" customHeight="1" x14ac:dyDescent="0.25">
      <c r="A11" s="22" t="str">
        <f>'YEAR 3'!A11</f>
        <v>Name - 12 Month</v>
      </c>
      <c r="B11" s="23">
        <f>'YEAR 3'!B11</f>
        <v>0</v>
      </c>
      <c r="C11" s="24">
        <f>IF('YEAR 3'!C11,'YEAR 3'!C11*0.03+'YEAR 3'!C11,0)</f>
        <v>0</v>
      </c>
      <c r="D11" s="597"/>
      <c r="E11" s="330"/>
      <c r="F11" s="331"/>
      <c r="G11" s="327">
        <f>SUM(D11*12)</f>
        <v>0</v>
      </c>
      <c r="H11" s="328"/>
      <c r="I11" s="329"/>
      <c r="J11" s="332">
        <f>C11*D11</f>
        <v>0</v>
      </c>
      <c r="K11" s="332"/>
      <c r="L11" s="332"/>
      <c r="M11" s="332">
        <f>SUM(J11*'Fringe Benefits _ Change Yearly'!B5)+('Fringe Benefits _ Change Yearly'!B6*G11)</f>
        <v>0</v>
      </c>
      <c r="N11" s="332"/>
      <c r="O11" s="332"/>
      <c r="P11" s="356">
        <f>SUM(J11,M11)</f>
        <v>0</v>
      </c>
      <c r="Q11" s="357"/>
      <c r="R11" s="358"/>
      <c r="S11" s="4"/>
    </row>
    <row r="12" spans="1:19" ht="21" customHeight="1" x14ac:dyDescent="0.25">
      <c r="A12" s="22" t="str">
        <f>'YEAR 3'!A12</f>
        <v>Name - 12 Month</v>
      </c>
      <c r="B12" s="23">
        <f>'YEAR 3'!B12</f>
        <v>0</v>
      </c>
      <c r="C12" s="24">
        <f>IF('YEAR 3'!C12,'YEAR 3'!C12*0.03+'YEAR 3'!C12,0)</f>
        <v>0</v>
      </c>
      <c r="D12" s="599"/>
      <c r="E12" s="330"/>
      <c r="F12" s="331"/>
      <c r="G12" s="327">
        <f t="shared" ref="G12:G14" si="0">SUM(D12*12)</f>
        <v>0</v>
      </c>
      <c r="H12" s="328"/>
      <c r="I12" s="329"/>
      <c r="J12" s="332">
        <f t="shared" ref="J12:J14" si="1">C12*D12</f>
        <v>0</v>
      </c>
      <c r="K12" s="332"/>
      <c r="L12" s="332"/>
      <c r="M12" s="332">
        <f>SUM(J12*'Fringe Benefits _ Change Yearly'!B5)+('Fringe Benefits _ Change Yearly'!B6*G12)</f>
        <v>0</v>
      </c>
      <c r="N12" s="332"/>
      <c r="O12" s="332"/>
      <c r="P12" s="356">
        <f>SUM(J12,M12)</f>
        <v>0</v>
      </c>
      <c r="Q12" s="357"/>
      <c r="R12" s="358"/>
      <c r="S12" s="4"/>
    </row>
    <row r="13" spans="1:19" ht="21" customHeight="1" x14ac:dyDescent="0.25">
      <c r="A13" s="22" t="str">
        <f>'YEAR 3'!A13</f>
        <v>Name - 12 Month</v>
      </c>
      <c r="B13" s="23">
        <f>'YEAR 3'!B13</f>
        <v>0</v>
      </c>
      <c r="C13" s="24">
        <f>IF('YEAR 3'!C13,'YEAR 3'!C13*0.03+'YEAR 3'!C13,0)</f>
        <v>0</v>
      </c>
      <c r="D13" s="597"/>
      <c r="E13" s="330"/>
      <c r="F13" s="331"/>
      <c r="G13" s="327">
        <f t="shared" si="0"/>
        <v>0</v>
      </c>
      <c r="H13" s="328"/>
      <c r="I13" s="329"/>
      <c r="J13" s="332">
        <f t="shared" si="1"/>
        <v>0</v>
      </c>
      <c r="K13" s="332"/>
      <c r="L13" s="332"/>
      <c r="M13" s="332">
        <f>SUM(J13*'Fringe Benefits _ Change Yearly'!B5)+('Fringe Benefits _ Change Yearly'!B6*G13)</f>
        <v>0</v>
      </c>
      <c r="N13" s="332"/>
      <c r="O13" s="332"/>
      <c r="P13" s="356">
        <f>SUM(J13,M13)</f>
        <v>0</v>
      </c>
      <c r="Q13" s="357"/>
      <c r="R13" s="358"/>
      <c r="S13" s="4"/>
    </row>
    <row r="14" spans="1:19" ht="21" customHeight="1" x14ac:dyDescent="0.25">
      <c r="A14" s="22" t="str">
        <f>'YEAR 3'!A14</f>
        <v>Name - 12 Month</v>
      </c>
      <c r="B14" s="23">
        <f>'YEAR 3'!B14</f>
        <v>0</v>
      </c>
      <c r="C14" s="24">
        <f>IF('YEAR 3'!C14,'YEAR 3'!C14*0.03+'YEAR 3'!C14,0)</f>
        <v>0</v>
      </c>
      <c r="D14" s="599"/>
      <c r="E14" s="330"/>
      <c r="F14" s="331"/>
      <c r="G14" s="327">
        <f t="shared" si="0"/>
        <v>0</v>
      </c>
      <c r="H14" s="328"/>
      <c r="I14" s="329"/>
      <c r="J14" s="332">
        <f t="shared" si="1"/>
        <v>0</v>
      </c>
      <c r="K14" s="332"/>
      <c r="L14" s="332"/>
      <c r="M14" s="332">
        <f>SUM(J14*'Fringe Benefits _ Change Yearly'!B5)+('Fringe Benefits _ Change Yearly'!B6*G14)</f>
        <v>0</v>
      </c>
      <c r="N14" s="332"/>
      <c r="O14" s="332"/>
      <c r="P14" s="356">
        <f>SUM(J14,M14)</f>
        <v>0</v>
      </c>
      <c r="Q14" s="357"/>
      <c r="R14" s="358"/>
      <c r="S14" s="4"/>
    </row>
    <row r="15" spans="1:19" ht="21.75" customHeight="1" x14ac:dyDescent="0.25">
      <c r="A15" s="467" t="s">
        <v>41</v>
      </c>
      <c r="B15" s="468"/>
      <c r="C15" s="468"/>
      <c r="D15" s="468"/>
      <c r="E15" s="468"/>
      <c r="F15" s="468"/>
      <c r="G15" s="468"/>
      <c r="H15" s="468"/>
      <c r="I15" s="469"/>
      <c r="J15" s="333">
        <f>SUM(J10:L14)</f>
        <v>0</v>
      </c>
      <c r="K15" s="333"/>
      <c r="L15" s="333"/>
      <c r="M15" s="333">
        <f>SUM(M10:O14)</f>
        <v>0</v>
      </c>
      <c r="N15" s="333"/>
      <c r="O15" s="334"/>
      <c r="P15" s="338">
        <f>SUM(P10:R14)</f>
        <v>0</v>
      </c>
      <c r="Q15" s="339"/>
      <c r="R15" s="340"/>
      <c r="S15" s="4"/>
    </row>
    <row r="16" spans="1:19" ht="27.75" customHeight="1" x14ac:dyDescent="0.4">
      <c r="A16" s="335" t="s">
        <v>90</v>
      </c>
      <c r="B16" s="336"/>
      <c r="C16" s="336"/>
      <c r="D16" s="336"/>
      <c r="E16" s="336"/>
      <c r="F16" s="336"/>
      <c r="G16" s="336"/>
      <c r="H16" s="336"/>
      <c r="I16" s="336"/>
      <c r="J16" s="336"/>
      <c r="K16" s="336"/>
      <c r="L16" s="336"/>
      <c r="M16" s="336"/>
      <c r="N16" s="336"/>
      <c r="O16" s="336"/>
      <c r="P16" s="336"/>
      <c r="Q16" s="336"/>
      <c r="R16" s="337"/>
      <c r="S16" s="10"/>
    </row>
    <row r="17" spans="1:19" ht="21" customHeight="1" x14ac:dyDescent="0.25">
      <c r="A17" s="359" t="s">
        <v>0</v>
      </c>
      <c r="B17" s="359" t="s">
        <v>1</v>
      </c>
      <c r="C17" s="403" t="s">
        <v>3</v>
      </c>
      <c r="D17" s="326" t="s">
        <v>17</v>
      </c>
      <c r="E17" s="324"/>
      <c r="F17" s="324"/>
      <c r="G17" s="324"/>
      <c r="H17" s="324"/>
      <c r="I17" s="324"/>
      <c r="J17" s="324"/>
      <c r="K17" s="325"/>
      <c r="L17" s="326" t="s">
        <v>36</v>
      </c>
      <c r="M17" s="324"/>
      <c r="N17" s="324"/>
      <c r="O17" s="324"/>
      <c r="P17" s="410" t="s">
        <v>4</v>
      </c>
      <c r="Q17" s="478" t="s">
        <v>5</v>
      </c>
      <c r="R17" s="372" t="s">
        <v>79</v>
      </c>
      <c r="S17" s="10"/>
    </row>
    <row r="18" spans="1:19" ht="21" customHeight="1" thickBot="1" x14ac:dyDescent="0.3">
      <c r="A18" s="360"/>
      <c r="B18" s="360"/>
      <c r="C18" s="404"/>
      <c r="D18" s="600" t="s">
        <v>15</v>
      </c>
      <c r="E18" s="464"/>
      <c r="F18" s="464"/>
      <c r="G18" s="412"/>
      <c r="H18" s="464" t="s">
        <v>14</v>
      </c>
      <c r="I18" s="464"/>
      <c r="J18" s="464"/>
      <c r="K18" s="464"/>
      <c r="L18" s="408" t="s">
        <v>16</v>
      </c>
      <c r="M18" s="409"/>
      <c r="N18" s="409"/>
      <c r="O18" s="409"/>
      <c r="P18" s="411"/>
      <c r="Q18" s="479"/>
      <c r="R18" s="373"/>
      <c r="S18" s="10"/>
    </row>
    <row r="19" spans="1:19" ht="21" customHeight="1" x14ac:dyDescent="0.25">
      <c r="A19" s="360"/>
      <c r="B19" s="360"/>
      <c r="C19" s="479"/>
      <c r="D19" s="368" t="s">
        <v>2</v>
      </c>
      <c r="E19" s="362" t="s">
        <v>39</v>
      </c>
      <c r="F19" s="364" t="s">
        <v>4</v>
      </c>
      <c r="G19" s="366" t="s">
        <v>5</v>
      </c>
      <c r="H19" s="368" t="s">
        <v>2</v>
      </c>
      <c r="I19" s="362" t="s">
        <v>73</v>
      </c>
      <c r="J19" s="322" t="s">
        <v>4</v>
      </c>
      <c r="K19" s="352" t="s">
        <v>5</v>
      </c>
      <c r="L19" s="354" t="s">
        <v>2</v>
      </c>
      <c r="M19" s="500" t="s">
        <v>74</v>
      </c>
      <c r="N19" s="322" t="s">
        <v>4</v>
      </c>
      <c r="O19" s="366" t="s">
        <v>5</v>
      </c>
      <c r="P19" s="412"/>
      <c r="Q19" s="479"/>
      <c r="R19" s="373"/>
      <c r="S19" s="10"/>
    </row>
    <row r="20" spans="1:19" ht="21" customHeight="1" x14ac:dyDescent="0.25">
      <c r="A20" s="361"/>
      <c r="B20" s="361"/>
      <c r="C20" s="480"/>
      <c r="D20" s="369"/>
      <c r="E20" s="363"/>
      <c r="F20" s="365"/>
      <c r="G20" s="367"/>
      <c r="H20" s="369"/>
      <c r="I20" s="363"/>
      <c r="J20" s="323"/>
      <c r="K20" s="353"/>
      <c r="L20" s="355"/>
      <c r="M20" s="501"/>
      <c r="N20" s="323"/>
      <c r="O20" s="367"/>
      <c r="P20" s="413"/>
      <c r="Q20" s="480"/>
      <c r="R20" s="374"/>
      <c r="S20" s="10"/>
    </row>
    <row r="21" spans="1:19" ht="21" customHeight="1" x14ac:dyDescent="0.25">
      <c r="A21" s="23" t="str">
        <f>'YEAR 3'!A21</f>
        <v>Name - 9 Month</v>
      </c>
      <c r="B21" s="23">
        <f>'YEAR 3'!B21</f>
        <v>0</v>
      </c>
      <c r="C21" s="27">
        <f>IF('YEAR 3'!C21,'YEAR 3'!C21*0.03+'YEAR 3'!C21,0)</f>
        <v>0</v>
      </c>
      <c r="D21" s="67">
        <v>0</v>
      </c>
      <c r="E21" s="28">
        <f>(D21/2)*9</f>
        <v>0</v>
      </c>
      <c r="F21" s="29">
        <f>SUM(C21/2)*D21</f>
        <v>0</v>
      </c>
      <c r="G21" s="68">
        <f>SUM(F21*'Fringe Benefits _ Change Yearly'!B5)+('Fringe Benefits _ Change Yearly'!B6*E21)</f>
        <v>0</v>
      </c>
      <c r="H21" s="72">
        <v>0</v>
      </c>
      <c r="I21" s="30">
        <f>(H21/2)*9</f>
        <v>0</v>
      </c>
      <c r="J21" s="29">
        <f>SUM(C21/2)*H21</f>
        <v>0</v>
      </c>
      <c r="K21" s="73">
        <f>SUM(J21*'Fringe Benefits _ Change Yearly'!B5)+('Fringe Benefits _ Change Yearly'!B6*I21)</f>
        <v>0</v>
      </c>
      <c r="L21" s="106"/>
      <c r="M21" s="77">
        <f>L21*3</f>
        <v>0</v>
      </c>
      <c r="N21" s="29">
        <f>(C21*0.3333)*L21</f>
        <v>0</v>
      </c>
      <c r="O21" s="76">
        <f>SUM(N21*'Fringe Benefits _ Change Yearly'!B5)+('Fringe Benefits _ Change Yearly'!B6*M21)</f>
        <v>0</v>
      </c>
      <c r="P21" s="75">
        <f>SUM(F21,J21,N21)</f>
        <v>0</v>
      </c>
      <c r="Q21" s="29">
        <f>SUM(G21,K21,O21)</f>
        <v>0</v>
      </c>
      <c r="R21" s="55">
        <f>SUM(P21,Q21)</f>
        <v>0</v>
      </c>
      <c r="S21" s="10"/>
    </row>
    <row r="22" spans="1:19" ht="21" customHeight="1" x14ac:dyDescent="0.25">
      <c r="A22" s="23" t="str">
        <f>'YEAR 3'!A22</f>
        <v>Name - 9 Month</v>
      </c>
      <c r="B22" s="23">
        <f>'YEAR 3'!B22</f>
        <v>0</v>
      </c>
      <c r="C22" s="27">
        <f>IF('YEAR 3'!C22,'YEAR 3'!C22*0.03+'YEAR 3'!C22,0)</f>
        <v>0</v>
      </c>
      <c r="D22" s="67">
        <v>0</v>
      </c>
      <c r="E22" s="28">
        <f t="shared" ref="E22:E24" si="2">(D22/2)*9</f>
        <v>0</v>
      </c>
      <c r="F22" s="29">
        <f t="shared" ref="F22:F24" si="3">SUM(C22/2)*D22</f>
        <v>0</v>
      </c>
      <c r="G22" s="68">
        <f>SUM(F22*'Fringe Benefits _ Change Yearly'!B5)+('Fringe Benefits _ Change Yearly'!B6*E22)</f>
        <v>0</v>
      </c>
      <c r="H22" s="72">
        <v>0</v>
      </c>
      <c r="I22" s="30">
        <f t="shared" ref="I22:I24" si="4">(H22/2)*9</f>
        <v>0</v>
      </c>
      <c r="J22" s="29">
        <f t="shared" ref="J22:J24" si="5">SUM(C22/2)*H22</f>
        <v>0</v>
      </c>
      <c r="K22" s="73">
        <f>SUM(J22*'Fringe Benefits _ Change Yearly'!B5)+('Fringe Benefits _ Change Yearly'!B6*I22)</f>
        <v>0</v>
      </c>
      <c r="L22" s="106"/>
      <c r="M22" s="77">
        <f t="shared" ref="M22:M24" si="6">L22*3</f>
        <v>0</v>
      </c>
      <c r="N22" s="29">
        <f t="shared" ref="N22:N24" si="7">(C22*0.3333)*L22</f>
        <v>0</v>
      </c>
      <c r="O22" s="76">
        <f>SUM(N22*'Fringe Benefits _ Change Yearly'!B5)+('Fringe Benefits _ Change Yearly'!B6*M22)</f>
        <v>0</v>
      </c>
      <c r="P22" s="75">
        <f t="shared" ref="P22:P24" si="8">SUM(F22,J22,N22)</f>
        <v>0</v>
      </c>
      <c r="Q22" s="29">
        <f t="shared" ref="Q22:Q24" si="9">SUM(G22,K22,O22)</f>
        <v>0</v>
      </c>
      <c r="R22" s="55">
        <f t="shared" ref="R22:R24" si="10">SUM(P22,Q22)</f>
        <v>0</v>
      </c>
      <c r="S22" s="10"/>
    </row>
    <row r="23" spans="1:19" ht="21" customHeight="1" x14ac:dyDescent="0.25">
      <c r="A23" s="23" t="str">
        <f>'YEAR 3'!A23</f>
        <v>Name - 9 Month</v>
      </c>
      <c r="B23" s="23">
        <f>'YEAR 3'!B23</f>
        <v>0</v>
      </c>
      <c r="C23" s="27">
        <f>IF('YEAR 3'!C23,'YEAR 3'!C23*0.03+'YEAR 3'!C23,0)</f>
        <v>0</v>
      </c>
      <c r="D23" s="67">
        <v>0</v>
      </c>
      <c r="E23" s="28">
        <f t="shared" si="2"/>
        <v>0</v>
      </c>
      <c r="F23" s="29">
        <f t="shared" si="3"/>
        <v>0</v>
      </c>
      <c r="G23" s="68">
        <f>SUM(F23*'Fringe Benefits _ Change Yearly'!B5)+('Fringe Benefits _ Change Yearly'!B6*E23)</f>
        <v>0</v>
      </c>
      <c r="H23" s="72">
        <v>0</v>
      </c>
      <c r="I23" s="30">
        <f t="shared" si="4"/>
        <v>0</v>
      </c>
      <c r="J23" s="29">
        <f t="shared" si="5"/>
        <v>0</v>
      </c>
      <c r="K23" s="73">
        <f>SUM(J23*'Fringe Benefits _ Change Yearly'!B5)+('Fringe Benefits _ Change Yearly'!B6*I23)</f>
        <v>0</v>
      </c>
      <c r="L23" s="106"/>
      <c r="M23" s="77">
        <f t="shared" si="6"/>
        <v>0</v>
      </c>
      <c r="N23" s="29">
        <f t="shared" si="7"/>
        <v>0</v>
      </c>
      <c r="O23" s="76">
        <f>SUM(N23*'Fringe Benefits _ Change Yearly'!B5)+('Fringe Benefits _ Change Yearly'!B6*M23)</f>
        <v>0</v>
      </c>
      <c r="P23" s="75">
        <f t="shared" si="8"/>
        <v>0</v>
      </c>
      <c r="Q23" s="29">
        <f t="shared" si="9"/>
        <v>0</v>
      </c>
      <c r="R23" s="55">
        <f t="shared" si="10"/>
        <v>0</v>
      </c>
      <c r="S23" s="10"/>
    </row>
    <row r="24" spans="1:19" ht="21" customHeight="1" x14ac:dyDescent="0.25">
      <c r="A24" s="23" t="str">
        <f>'YEAR 3'!A24</f>
        <v>Name - 9 Month</v>
      </c>
      <c r="B24" s="23">
        <f>'YEAR 3'!B24</f>
        <v>0</v>
      </c>
      <c r="C24" s="27">
        <f>IF('YEAR 3'!C24,'YEAR 3'!C24*0.03+'YEAR 3'!C24,0)</f>
        <v>0</v>
      </c>
      <c r="D24" s="67">
        <v>0</v>
      </c>
      <c r="E24" s="28">
        <f t="shared" si="2"/>
        <v>0</v>
      </c>
      <c r="F24" s="29">
        <f t="shared" si="3"/>
        <v>0</v>
      </c>
      <c r="G24" s="68">
        <f>SUM(F24*'Fringe Benefits _ Change Yearly'!B5)+('Fringe Benefits _ Change Yearly'!B6*E24)</f>
        <v>0</v>
      </c>
      <c r="H24" s="72">
        <v>0</v>
      </c>
      <c r="I24" s="30">
        <f t="shared" si="4"/>
        <v>0</v>
      </c>
      <c r="J24" s="29">
        <f t="shared" si="5"/>
        <v>0</v>
      </c>
      <c r="K24" s="73">
        <f>SUM(J24*'Fringe Benefits _ Change Yearly'!B5)+('Fringe Benefits _ Change Yearly'!B6*I24)</f>
        <v>0</v>
      </c>
      <c r="L24" s="106"/>
      <c r="M24" s="77">
        <f t="shared" si="6"/>
        <v>0</v>
      </c>
      <c r="N24" s="29">
        <f t="shared" si="7"/>
        <v>0</v>
      </c>
      <c r="O24" s="76">
        <f>SUM(N24*'Fringe Benefits _ Change Yearly'!B5)+('Fringe Benefits _ Change Yearly'!B6*M24)</f>
        <v>0</v>
      </c>
      <c r="P24" s="75">
        <f t="shared" si="8"/>
        <v>0</v>
      </c>
      <c r="Q24" s="29">
        <f t="shared" si="9"/>
        <v>0</v>
      </c>
      <c r="R24" s="55">
        <f t="shared" si="10"/>
        <v>0</v>
      </c>
      <c r="S24" s="10"/>
    </row>
    <row r="25" spans="1:19" ht="21" customHeight="1" x14ac:dyDescent="0.25">
      <c r="A25" s="23" t="str">
        <f>'YEAR 3'!A25</f>
        <v>Name - 9 Month</v>
      </c>
      <c r="B25" s="23">
        <f>'YEAR 3'!B25</f>
        <v>0</v>
      </c>
      <c r="C25" s="27">
        <f>IF('YEAR 3'!C25,'YEAR 3'!C25*0.03+'YEAR 3'!C25,0)</f>
        <v>0</v>
      </c>
      <c r="D25" s="67">
        <v>0</v>
      </c>
      <c r="E25" s="28">
        <f t="shared" ref="E25:E27" si="11">(D25/2)*9</f>
        <v>0</v>
      </c>
      <c r="F25" s="29">
        <f t="shared" ref="F25:F27" si="12">SUM(C25/2)*D25</f>
        <v>0</v>
      </c>
      <c r="G25" s="68">
        <f>SUM(F25*'Fringe Benefits _ Change Yearly'!B5)+('Fringe Benefits _ Change Yearly'!B6*E25)</f>
        <v>0</v>
      </c>
      <c r="H25" s="72">
        <v>0</v>
      </c>
      <c r="I25" s="30">
        <f t="shared" ref="I25:I27" si="13">(H25/2)*9</f>
        <v>0</v>
      </c>
      <c r="J25" s="29">
        <f t="shared" ref="J25:J27" si="14">SUM(C25/2)*H25</f>
        <v>0</v>
      </c>
      <c r="K25" s="73">
        <f>SUM(J25*'Fringe Benefits _ Change Yearly'!B5)+('Fringe Benefits _ Change Yearly'!B6*I25)</f>
        <v>0</v>
      </c>
      <c r="L25" s="106"/>
      <c r="M25" s="77">
        <f t="shared" ref="M25:M27" si="15">L25*3</f>
        <v>0</v>
      </c>
      <c r="N25" s="29">
        <f t="shared" ref="N25:N27" si="16">(C25*0.3333)*L25</f>
        <v>0</v>
      </c>
      <c r="O25" s="76">
        <f>SUM(N25*'Fringe Benefits _ Change Yearly'!B5)+('Fringe Benefits _ Change Yearly'!B6*M25)</f>
        <v>0</v>
      </c>
      <c r="P25" s="75">
        <f>SUM(F25,J25,N25)</f>
        <v>0</v>
      </c>
      <c r="Q25" s="29">
        <f t="shared" ref="Q25:Q27" si="17">SUM(G25,K25,O25)</f>
        <v>0</v>
      </c>
      <c r="R25" s="56">
        <f>SUM(P25,Q25)</f>
        <v>0</v>
      </c>
      <c r="S25" s="10"/>
    </row>
    <row r="26" spans="1:19" ht="21" customHeight="1" x14ac:dyDescent="0.35">
      <c r="A26" s="23" t="str">
        <f>'YEAR 3'!A26</f>
        <v>Name - 9 Month</v>
      </c>
      <c r="B26" s="23">
        <f>'YEAR 3'!B26</f>
        <v>0</v>
      </c>
      <c r="C26" s="27">
        <f>IF('YEAR 3'!C26,'YEAR 3'!C26*0.03+'YEAR 3'!C26,0)</f>
        <v>0</v>
      </c>
      <c r="D26" s="67">
        <v>0</v>
      </c>
      <c r="E26" s="28">
        <f t="shared" si="11"/>
        <v>0</v>
      </c>
      <c r="F26" s="29">
        <f t="shared" si="12"/>
        <v>0</v>
      </c>
      <c r="G26" s="68">
        <f>SUM(F26*'Fringe Benefits _ Change Yearly'!B5)+('Fringe Benefits _ Change Yearly'!B6*E26)</f>
        <v>0</v>
      </c>
      <c r="H26" s="72">
        <v>0</v>
      </c>
      <c r="I26" s="30">
        <f t="shared" si="13"/>
        <v>0</v>
      </c>
      <c r="J26" s="29">
        <f t="shared" si="14"/>
        <v>0</v>
      </c>
      <c r="K26" s="73">
        <f>SUM(J26*'Fringe Benefits _ Change Yearly'!B5)+('Fringe Benefits _ Change Yearly'!B6*I26)</f>
        <v>0</v>
      </c>
      <c r="L26" s="106"/>
      <c r="M26" s="77">
        <f t="shared" si="15"/>
        <v>0</v>
      </c>
      <c r="N26" s="29">
        <f t="shared" si="16"/>
        <v>0</v>
      </c>
      <c r="O26" s="76">
        <f>SUM(N26*'Fringe Benefits _ Change Yearly'!B5)+('Fringe Benefits _ Change Yearly'!B6*M26)</f>
        <v>0</v>
      </c>
      <c r="P26" s="75">
        <f>SUM(F26,J26,N26)</f>
        <v>0</v>
      </c>
      <c r="Q26" s="29">
        <f t="shared" si="17"/>
        <v>0</v>
      </c>
      <c r="R26" s="53">
        <f>SUM(P26,Q26)</f>
        <v>0</v>
      </c>
      <c r="S26" s="11"/>
    </row>
    <row r="27" spans="1:19" ht="21.75" thickBot="1" x14ac:dyDescent="0.4">
      <c r="A27" s="23" t="str">
        <f>'YEAR 3'!A27</f>
        <v>Name - 9 Month</v>
      </c>
      <c r="B27" s="23">
        <f>'YEAR 3'!B27</f>
        <v>0</v>
      </c>
      <c r="C27" s="27">
        <f>IF('YEAR 3'!C27,'YEAR 3'!C27*0.03+'YEAR 3'!C27,0)</f>
        <v>0</v>
      </c>
      <c r="D27" s="69">
        <v>0</v>
      </c>
      <c r="E27" s="70">
        <f t="shared" si="11"/>
        <v>0</v>
      </c>
      <c r="F27" s="71">
        <f t="shared" si="12"/>
        <v>0</v>
      </c>
      <c r="G27" s="115">
        <f>SUM(F27*'Fringe Benefits _ Change Yearly'!B5)+('Fringe Benefits _ Change Yearly'!B6*E27)</f>
        <v>0</v>
      </c>
      <c r="H27" s="116">
        <v>0</v>
      </c>
      <c r="I27" s="74">
        <f t="shared" si="13"/>
        <v>0</v>
      </c>
      <c r="J27" s="119">
        <f t="shared" si="14"/>
        <v>0</v>
      </c>
      <c r="K27" s="117">
        <f>SUM(J27*'Fringe Benefits _ Change Yearly'!B5)+('Fringe Benefits _ Change Yearly'!B6*I27)</f>
        <v>0</v>
      </c>
      <c r="L27" s="69"/>
      <c r="M27" s="118">
        <f t="shared" si="15"/>
        <v>0</v>
      </c>
      <c r="N27" s="119">
        <f t="shared" si="16"/>
        <v>0</v>
      </c>
      <c r="O27" s="120">
        <f>SUM(N27*'Fringe Benefits _ Change Yearly'!B5)+('Fringe Benefits _ Change Yearly'!B6*M27)</f>
        <v>0</v>
      </c>
      <c r="P27" s="75">
        <f>SUM(F27,J27,N27)</f>
        <v>0</v>
      </c>
      <c r="Q27" s="63">
        <f t="shared" si="17"/>
        <v>0</v>
      </c>
      <c r="R27" s="64">
        <f>SUM(P27,Q27)</f>
        <v>0</v>
      </c>
      <c r="S27" s="11"/>
    </row>
    <row r="28" spans="1:19" ht="21" x14ac:dyDescent="0.35">
      <c r="A28" s="406" t="s">
        <v>41</v>
      </c>
      <c r="B28" s="407"/>
      <c r="C28" s="407"/>
      <c r="D28" s="407"/>
      <c r="E28" s="407"/>
      <c r="F28" s="407"/>
      <c r="G28" s="407"/>
      <c r="H28" s="407"/>
      <c r="I28" s="407"/>
      <c r="J28" s="407"/>
      <c r="K28" s="407"/>
      <c r="L28" s="407"/>
      <c r="M28" s="407"/>
      <c r="N28" s="407"/>
      <c r="O28" s="407"/>
      <c r="P28" s="62">
        <f>SUM(P21:P27)</f>
        <v>0</v>
      </c>
      <c r="Q28" s="62">
        <f>SUM(Q21:Q27)</f>
        <v>0</v>
      </c>
      <c r="R28" s="65">
        <f>SUM(R21:R27)</f>
        <v>0</v>
      </c>
      <c r="S28" s="11"/>
    </row>
    <row r="29" spans="1:19" ht="21" x14ac:dyDescent="0.35">
      <c r="A29" s="562" t="s">
        <v>85</v>
      </c>
      <c r="B29" s="563"/>
      <c r="C29" s="563"/>
      <c r="D29" s="563"/>
      <c r="E29" s="563"/>
      <c r="F29" s="563"/>
      <c r="G29" s="563"/>
      <c r="H29" s="563"/>
      <c r="I29" s="563"/>
      <c r="J29" s="563"/>
      <c r="K29" s="563"/>
      <c r="L29" s="563"/>
      <c r="M29" s="563"/>
      <c r="N29" s="563"/>
      <c r="O29" s="563"/>
      <c r="P29" s="563"/>
      <c r="Q29" s="563"/>
      <c r="R29" s="564"/>
      <c r="S29" s="11"/>
    </row>
    <row r="30" spans="1:19" ht="21" x14ac:dyDescent="0.35">
      <c r="A30" s="565"/>
      <c r="B30" s="566"/>
      <c r="C30" s="566"/>
      <c r="D30" s="566"/>
      <c r="E30" s="566"/>
      <c r="F30" s="566"/>
      <c r="G30" s="566"/>
      <c r="H30" s="566"/>
      <c r="I30" s="566"/>
      <c r="J30" s="566"/>
      <c r="K30" s="566"/>
      <c r="L30" s="566"/>
      <c r="M30" s="566"/>
      <c r="N30" s="566"/>
      <c r="O30" s="566"/>
      <c r="P30" s="566"/>
      <c r="Q30" s="566"/>
      <c r="R30" s="567"/>
      <c r="S30" s="11"/>
    </row>
    <row r="31" spans="1:19" ht="24.75" customHeight="1" x14ac:dyDescent="0.35">
      <c r="A31" s="396" t="s">
        <v>81</v>
      </c>
      <c r="B31" s="396"/>
      <c r="C31" s="396"/>
      <c r="D31" s="396"/>
      <c r="E31" s="396"/>
      <c r="F31" s="396"/>
      <c r="G31" s="396"/>
      <c r="H31" s="397"/>
      <c r="I31" s="553" t="s">
        <v>80</v>
      </c>
      <c r="J31" s="554"/>
      <c r="K31" s="554"/>
      <c r="L31" s="554"/>
      <c r="M31" s="555"/>
      <c r="N31" s="544" t="s">
        <v>83</v>
      </c>
      <c r="O31" s="545"/>
      <c r="P31" s="545"/>
      <c r="Q31" s="546"/>
      <c r="R31" s="541" t="s">
        <v>82</v>
      </c>
      <c r="S31" s="11"/>
    </row>
    <row r="32" spans="1:19" ht="21" customHeight="1" x14ac:dyDescent="0.35">
      <c r="A32" s="398"/>
      <c r="B32" s="398"/>
      <c r="C32" s="398"/>
      <c r="D32" s="398"/>
      <c r="E32" s="398"/>
      <c r="F32" s="398"/>
      <c r="G32" s="398"/>
      <c r="H32" s="399"/>
      <c r="I32" s="556"/>
      <c r="J32" s="557"/>
      <c r="K32" s="557"/>
      <c r="L32" s="557"/>
      <c r="M32" s="558"/>
      <c r="N32" s="547"/>
      <c r="O32" s="548"/>
      <c r="P32" s="548"/>
      <c r="Q32" s="549"/>
      <c r="R32" s="542"/>
      <c r="S32" s="11"/>
    </row>
    <row r="33" spans="1:19" ht="21" customHeight="1" x14ac:dyDescent="0.35">
      <c r="A33" s="398"/>
      <c r="B33" s="398"/>
      <c r="C33" s="398"/>
      <c r="D33" s="398"/>
      <c r="E33" s="398"/>
      <c r="F33" s="398"/>
      <c r="G33" s="398"/>
      <c r="H33" s="399"/>
      <c r="I33" s="559"/>
      <c r="J33" s="560"/>
      <c r="K33" s="560"/>
      <c r="L33" s="560"/>
      <c r="M33" s="561"/>
      <c r="N33" s="550"/>
      <c r="O33" s="551"/>
      <c r="P33" s="551"/>
      <c r="Q33" s="552"/>
      <c r="R33" s="543"/>
      <c r="S33" s="11"/>
    </row>
    <row r="34" spans="1:19" ht="21" x14ac:dyDescent="0.35">
      <c r="A34" s="400"/>
      <c r="B34" s="400"/>
      <c r="C34" s="400"/>
      <c r="D34" s="400"/>
      <c r="E34" s="400"/>
      <c r="F34" s="400"/>
      <c r="G34" s="400"/>
      <c r="H34" s="401"/>
      <c r="I34" s="601">
        <f>SUM(J15,P28)</f>
        <v>0</v>
      </c>
      <c r="J34" s="602"/>
      <c r="K34" s="602"/>
      <c r="L34" s="602"/>
      <c r="M34" s="603"/>
      <c r="N34" s="601">
        <f>SUM(M15,Q28)</f>
        <v>0</v>
      </c>
      <c r="O34" s="602"/>
      <c r="P34" s="602"/>
      <c r="Q34" s="603"/>
      <c r="R34" s="66">
        <f>SUM(P15,R28)</f>
        <v>0</v>
      </c>
      <c r="S34" s="11"/>
    </row>
    <row r="35" spans="1:19" ht="21" customHeight="1" x14ac:dyDescent="0.35">
      <c r="A35" s="537"/>
      <c r="B35" s="537"/>
      <c r="C35" s="537"/>
      <c r="D35" s="537"/>
      <c r="E35" s="537"/>
      <c r="F35" s="537"/>
      <c r="G35" s="537"/>
      <c r="H35" s="537"/>
      <c r="I35" s="537"/>
      <c r="J35" s="537"/>
      <c r="K35" s="537"/>
      <c r="L35" s="537"/>
      <c r="M35" s="537"/>
      <c r="N35" s="537"/>
      <c r="O35" s="537"/>
      <c r="P35" s="537"/>
      <c r="Q35" s="537"/>
      <c r="R35" s="537"/>
      <c r="S35" s="11"/>
    </row>
    <row r="36" spans="1:19" ht="45.75" customHeight="1" x14ac:dyDescent="0.25">
      <c r="A36" s="517" t="s">
        <v>84</v>
      </c>
      <c r="B36" s="518"/>
      <c r="C36" s="518"/>
      <c r="D36" s="518"/>
      <c r="E36" s="518"/>
      <c r="F36" s="518"/>
      <c r="G36" s="518"/>
      <c r="H36" s="519"/>
      <c r="I36" s="526" t="s">
        <v>13</v>
      </c>
      <c r="J36" s="527"/>
      <c r="K36" s="527"/>
      <c r="L36" s="528"/>
      <c r="M36" s="49" t="s">
        <v>38</v>
      </c>
      <c r="N36" s="50" t="s">
        <v>28</v>
      </c>
      <c r="O36" s="50" t="s">
        <v>47</v>
      </c>
      <c r="P36" s="50" t="s">
        <v>6</v>
      </c>
      <c r="Q36" s="50" t="s">
        <v>75</v>
      </c>
      <c r="R36" s="51" t="s">
        <v>50</v>
      </c>
      <c r="S36" s="4"/>
    </row>
    <row r="37" spans="1:19" ht="21" customHeight="1" x14ac:dyDescent="0.25">
      <c r="A37" s="520"/>
      <c r="B37" s="521"/>
      <c r="C37" s="521"/>
      <c r="D37" s="521"/>
      <c r="E37" s="521"/>
      <c r="F37" s="521"/>
      <c r="G37" s="521"/>
      <c r="H37" s="522"/>
      <c r="I37" s="529"/>
      <c r="J37" s="530"/>
      <c r="K37" s="530"/>
      <c r="L37" s="531"/>
      <c r="M37" s="52"/>
      <c r="N37" s="111"/>
      <c r="O37" s="25"/>
      <c r="P37" s="26">
        <f>I37*M37*N37*O37</f>
        <v>0</v>
      </c>
      <c r="Q37" s="53">
        <f>P37*'Fringe Benefits _ Change Yearly'!B13</f>
        <v>0</v>
      </c>
      <c r="R37" s="54">
        <f>SUM(P37,Q37)</f>
        <v>0</v>
      </c>
      <c r="S37" s="4"/>
    </row>
    <row r="38" spans="1:19" ht="21" customHeight="1" x14ac:dyDescent="0.25">
      <c r="A38" s="523"/>
      <c r="B38" s="524"/>
      <c r="C38" s="524"/>
      <c r="D38" s="524"/>
      <c r="E38" s="524"/>
      <c r="F38" s="524"/>
      <c r="G38" s="524"/>
      <c r="H38" s="525"/>
      <c r="I38" s="529"/>
      <c r="J38" s="530"/>
      <c r="K38" s="530"/>
      <c r="L38" s="531"/>
      <c r="M38" s="52"/>
      <c r="N38" s="111"/>
      <c r="O38" s="25"/>
      <c r="P38" s="26">
        <f>I38*M38*N38*O38</f>
        <v>0</v>
      </c>
      <c r="Q38" s="53">
        <f>P38*'Fringe Benefits _ Change Yearly'!B13</f>
        <v>0</v>
      </c>
      <c r="R38" s="54">
        <f>SUM(P38,Q38)</f>
        <v>0</v>
      </c>
      <c r="S38" s="4"/>
    </row>
    <row r="39" spans="1:19" ht="21" customHeight="1" x14ac:dyDescent="0.25">
      <c r="A39" s="505"/>
      <c r="B39" s="506"/>
      <c r="C39" s="506"/>
      <c r="D39" s="506"/>
      <c r="E39" s="506"/>
      <c r="F39" s="506"/>
      <c r="G39" s="506"/>
      <c r="H39" s="506"/>
      <c r="I39" s="506"/>
      <c r="J39" s="506"/>
      <c r="K39" s="506"/>
      <c r="L39" s="506"/>
      <c r="M39" s="506"/>
      <c r="N39" s="506"/>
      <c r="O39" s="506"/>
      <c r="P39" s="506"/>
      <c r="Q39" s="506"/>
      <c r="R39" s="507"/>
      <c r="S39" s="4"/>
    </row>
    <row r="40" spans="1:19" ht="44.25" customHeight="1" x14ac:dyDescent="0.25">
      <c r="A40" s="517" t="s">
        <v>111</v>
      </c>
      <c r="B40" s="518"/>
      <c r="C40" s="518"/>
      <c r="D40" s="518"/>
      <c r="E40" s="518"/>
      <c r="F40" s="518"/>
      <c r="G40" s="518"/>
      <c r="H40" s="519"/>
      <c r="I40" s="526" t="s">
        <v>48</v>
      </c>
      <c r="J40" s="528"/>
      <c r="K40" s="588" t="s">
        <v>72</v>
      </c>
      <c r="L40" s="589"/>
      <c r="M40" s="108" t="s">
        <v>43</v>
      </c>
      <c r="N40" s="49" t="s">
        <v>105</v>
      </c>
      <c r="O40" s="108" t="s">
        <v>102</v>
      </c>
      <c r="P40" s="49" t="s">
        <v>101</v>
      </c>
      <c r="Q40" s="50" t="s">
        <v>100</v>
      </c>
      <c r="R40" s="51" t="s">
        <v>50</v>
      </c>
    </row>
    <row r="41" spans="1:19" ht="21" customHeight="1" x14ac:dyDescent="0.3">
      <c r="A41" s="520"/>
      <c r="B41" s="521"/>
      <c r="C41" s="521"/>
      <c r="D41" s="521"/>
      <c r="E41" s="521"/>
      <c r="F41" s="521"/>
      <c r="G41" s="521"/>
      <c r="H41" s="522"/>
      <c r="I41" s="568" t="s">
        <v>42</v>
      </c>
      <c r="J41" s="569"/>
      <c r="K41" s="570"/>
      <c r="L41" s="570"/>
      <c r="M41" s="109"/>
      <c r="N41" s="109"/>
      <c r="O41" s="123">
        <f>SUM(N41*'Fringe Benefits _ Change Yearly'!B9)+(K41*'Fringe Benefits _ Change Yearly'!B10)</f>
        <v>0</v>
      </c>
      <c r="P41" s="123">
        <f>N41*M41</f>
        <v>0</v>
      </c>
      <c r="Q41" s="38">
        <f>O41*M41</f>
        <v>0</v>
      </c>
      <c r="R41" s="38">
        <f>Q41+P41</f>
        <v>0</v>
      </c>
    </row>
    <row r="42" spans="1:19" ht="21" customHeight="1" x14ac:dyDescent="0.3">
      <c r="A42" s="520"/>
      <c r="B42" s="521"/>
      <c r="C42" s="521"/>
      <c r="D42" s="521"/>
      <c r="E42" s="521"/>
      <c r="F42" s="521"/>
      <c r="G42" s="521"/>
      <c r="H42" s="522"/>
      <c r="I42" s="568" t="s">
        <v>42</v>
      </c>
      <c r="J42" s="569"/>
      <c r="K42" s="570"/>
      <c r="L42" s="570"/>
      <c r="M42" s="109"/>
      <c r="N42" s="109"/>
      <c r="O42" s="123">
        <f>SUM(N42*'Fringe Benefits _ Change Yearly'!B9)+(K42*'Fringe Benefits _ Change Yearly'!B10)</f>
        <v>0</v>
      </c>
      <c r="P42" s="123">
        <f>N42*M42</f>
        <v>0</v>
      </c>
      <c r="Q42" s="38">
        <f>O42*M42</f>
        <v>0</v>
      </c>
      <c r="R42" s="38">
        <f>Q42+P42</f>
        <v>0</v>
      </c>
    </row>
    <row r="43" spans="1:19" ht="21" customHeight="1" thickBot="1" x14ac:dyDescent="0.35">
      <c r="A43" s="520"/>
      <c r="B43" s="521"/>
      <c r="C43" s="521"/>
      <c r="D43" s="521"/>
      <c r="E43" s="521"/>
      <c r="F43" s="521"/>
      <c r="G43" s="521"/>
      <c r="H43" s="522"/>
      <c r="I43" s="585" t="s">
        <v>69</v>
      </c>
      <c r="J43" s="586"/>
      <c r="K43" s="587"/>
      <c r="L43" s="587"/>
      <c r="M43" s="150"/>
      <c r="N43" s="150"/>
      <c r="O43" s="151">
        <f>SUM(N43*'Fringe Benefits _ Change Yearly'!B9)+(K43*'Fringe Benefits _ Change Yearly'!B10)</f>
        <v>0</v>
      </c>
      <c r="P43" s="151">
        <f>N43*M43</f>
        <v>0</v>
      </c>
      <c r="Q43" s="152">
        <f>O43*M43</f>
        <v>0</v>
      </c>
      <c r="R43" s="152">
        <f>Q43+P43</f>
        <v>0</v>
      </c>
    </row>
    <row r="44" spans="1:19" ht="36" customHeight="1" x14ac:dyDescent="0.3">
      <c r="A44" s="520"/>
      <c r="B44" s="521"/>
      <c r="C44" s="521"/>
      <c r="D44" s="521"/>
      <c r="E44" s="521"/>
      <c r="F44" s="521"/>
      <c r="G44" s="521"/>
      <c r="H44" s="522"/>
      <c r="I44" s="590" t="s">
        <v>136</v>
      </c>
      <c r="J44" s="591"/>
      <c r="K44" s="592"/>
      <c r="L44" s="592"/>
      <c r="M44" s="147"/>
      <c r="N44" s="147"/>
      <c r="O44" s="148">
        <f>SUM(N44*'Fringe Benefits _ Change Yearly'!B5)+('Fringe Benefits _ Change Yearly'!B6*K44)</f>
        <v>0</v>
      </c>
      <c r="P44" s="148">
        <f>N44*M44</f>
        <v>0</v>
      </c>
      <c r="Q44" s="149">
        <f>O44*M44</f>
        <v>0</v>
      </c>
      <c r="R44" s="149">
        <f>Q44+P44</f>
        <v>0</v>
      </c>
    </row>
    <row r="45" spans="1:19" ht="21" customHeight="1" x14ac:dyDescent="0.3">
      <c r="A45" s="520"/>
      <c r="B45" s="521"/>
      <c r="C45" s="521"/>
      <c r="D45" s="521"/>
      <c r="E45" s="521"/>
      <c r="F45" s="521"/>
      <c r="G45" s="521"/>
      <c r="H45" s="522"/>
      <c r="I45" s="568" t="s">
        <v>120</v>
      </c>
      <c r="J45" s="569"/>
      <c r="K45" s="570"/>
      <c r="L45" s="570"/>
      <c r="M45" s="109"/>
      <c r="N45" s="109"/>
      <c r="O45" s="123">
        <f>SUM(N45*'Fringe Benefits _ Change Yearly'!B5)+('Fringe Benefits _ Change Yearly'!B6*K45)</f>
        <v>0</v>
      </c>
      <c r="P45" s="123">
        <f t="shared" ref="P45:P46" si="18">N45*M45</f>
        <v>0</v>
      </c>
      <c r="Q45" s="38">
        <f t="shared" ref="Q45:Q46" si="19">O45*M45</f>
        <v>0</v>
      </c>
      <c r="R45" s="38">
        <f t="shared" ref="R45:R46" si="20">Q45+P45</f>
        <v>0</v>
      </c>
    </row>
    <row r="46" spans="1:19" ht="21" customHeight="1" x14ac:dyDescent="0.3">
      <c r="A46" s="520"/>
      <c r="B46" s="521"/>
      <c r="C46" s="521"/>
      <c r="D46" s="521"/>
      <c r="E46" s="521"/>
      <c r="F46" s="521"/>
      <c r="G46" s="521"/>
      <c r="H46" s="522"/>
      <c r="I46" s="568" t="s">
        <v>121</v>
      </c>
      <c r="J46" s="569"/>
      <c r="K46" s="570"/>
      <c r="L46" s="570"/>
      <c r="M46" s="109"/>
      <c r="N46" s="109"/>
      <c r="O46" s="123">
        <f>SUM(N46*'Fringe Benefits _ Change Yearly'!B5)+('Fringe Benefits _ Change Yearly'!B6*K46)</f>
        <v>0</v>
      </c>
      <c r="P46" s="123">
        <f t="shared" si="18"/>
        <v>0</v>
      </c>
      <c r="Q46" s="38">
        <f t="shared" si="19"/>
        <v>0</v>
      </c>
      <c r="R46" s="38">
        <f t="shared" si="20"/>
        <v>0</v>
      </c>
    </row>
    <row r="47" spans="1:19" ht="21.75" customHeight="1" thickBot="1" x14ac:dyDescent="0.3">
      <c r="A47" s="523"/>
      <c r="B47" s="524"/>
      <c r="C47" s="524"/>
      <c r="D47" s="524"/>
      <c r="E47" s="524"/>
      <c r="F47" s="524"/>
      <c r="G47" s="524"/>
      <c r="H47" s="525"/>
      <c r="I47" s="582" t="s">
        <v>44</v>
      </c>
      <c r="J47" s="583"/>
      <c r="K47" s="583"/>
      <c r="L47" s="583"/>
      <c r="M47" s="583"/>
      <c r="N47" s="583"/>
      <c r="O47" s="583"/>
      <c r="P47" s="584"/>
      <c r="Q47" s="32">
        <f>SUM(Q41:Q46)</f>
        <v>0</v>
      </c>
      <c r="R47" s="33">
        <f>SUM(R41:R46)</f>
        <v>0</v>
      </c>
      <c r="S47" s="4"/>
    </row>
    <row r="48" spans="1:19" s="19" customFormat="1" ht="21.75" customHeight="1" thickBot="1" x14ac:dyDescent="0.3">
      <c r="A48" s="532"/>
      <c r="B48" s="532"/>
      <c r="C48" s="532"/>
      <c r="D48" s="532"/>
      <c r="E48" s="532"/>
      <c r="F48" s="532"/>
      <c r="G48" s="532"/>
      <c r="H48" s="532"/>
      <c r="I48" s="533"/>
      <c r="J48" s="533"/>
      <c r="K48" s="533"/>
      <c r="L48" s="533"/>
      <c r="M48" s="533"/>
      <c r="N48" s="533"/>
      <c r="O48" s="533"/>
      <c r="P48" s="533"/>
      <c r="Q48" s="533"/>
      <c r="R48" s="533"/>
    </row>
    <row r="49" spans="1:19" ht="21.75" customHeight="1" x14ac:dyDescent="0.3">
      <c r="A49" s="575" t="s">
        <v>70</v>
      </c>
      <c r="B49" s="576"/>
      <c r="C49" s="576"/>
      <c r="D49" s="576"/>
      <c r="E49" s="576"/>
      <c r="F49" s="576"/>
      <c r="G49" s="576"/>
      <c r="H49" s="577"/>
      <c r="I49" s="534"/>
      <c r="J49" s="535"/>
      <c r="K49" s="535"/>
      <c r="L49" s="535"/>
      <c r="M49" s="535"/>
      <c r="N49" s="535"/>
      <c r="O49" s="535"/>
      <c r="P49" s="535"/>
      <c r="Q49" s="536"/>
      <c r="R49" s="34">
        <v>0</v>
      </c>
      <c r="S49" s="4"/>
    </row>
    <row r="50" spans="1:19" ht="21.75" customHeight="1" x14ac:dyDescent="0.3">
      <c r="A50" s="578"/>
      <c r="B50" s="521"/>
      <c r="C50" s="521"/>
      <c r="D50" s="521"/>
      <c r="E50" s="521"/>
      <c r="F50" s="521"/>
      <c r="G50" s="521"/>
      <c r="H50" s="522"/>
      <c r="I50" s="502"/>
      <c r="J50" s="503"/>
      <c r="K50" s="503"/>
      <c r="L50" s="503"/>
      <c r="M50" s="503"/>
      <c r="N50" s="503"/>
      <c r="O50" s="503"/>
      <c r="P50" s="503"/>
      <c r="Q50" s="504"/>
      <c r="R50" s="35">
        <v>0</v>
      </c>
      <c r="S50" s="4"/>
    </row>
    <row r="51" spans="1:19" ht="21.75" customHeight="1" x14ac:dyDescent="0.3">
      <c r="A51" s="578"/>
      <c r="B51" s="521"/>
      <c r="C51" s="521"/>
      <c r="D51" s="521"/>
      <c r="E51" s="521"/>
      <c r="F51" s="521"/>
      <c r="G51" s="521"/>
      <c r="H51" s="522"/>
      <c r="I51" s="502"/>
      <c r="J51" s="503"/>
      <c r="K51" s="503"/>
      <c r="L51" s="503"/>
      <c r="M51" s="503"/>
      <c r="N51" s="503"/>
      <c r="O51" s="503"/>
      <c r="P51" s="503"/>
      <c r="Q51" s="504"/>
      <c r="R51" s="35">
        <v>0</v>
      </c>
      <c r="S51" s="4"/>
    </row>
    <row r="52" spans="1:19" ht="21" customHeight="1" thickBot="1" x14ac:dyDescent="0.35">
      <c r="A52" s="579"/>
      <c r="B52" s="580"/>
      <c r="C52" s="580"/>
      <c r="D52" s="580"/>
      <c r="E52" s="580"/>
      <c r="F52" s="580"/>
      <c r="G52" s="580"/>
      <c r="H52" s="581"/>
      <c r="I52" s="571" t="s">
        <v>7</v>
      </c>
      <c r="J52" s="572"/>
      <c r="K52" s="572"/>
      <c r="L52" s="572"/>
      <c r="M52" s="572"/>
      <c r="N52" s="572"/>
      <c r="O52" s="572"/>
      <c r="P52" s="572"/>
      <c r="Q52" s="573"/>
      <c r="R52" s="43">
        <f>SUM(R49:R51)</f>
        <v>0</v>
      </c>
      <c r="S52" s="4"/>
    </row>
    <row r="53" spans="1:19" ht="21.75" customHeight="1" thickBot="1" x14ac:dyDescent="0.3">
      <c r="A53" s="574"/>
      <c r="B53" s="574"/>
      <c r="C53" s="574"/>
      <c r="D53" s="574"/>
      <c r="E53" s="574"/>
      <c r="F53" s="574"/>
      <c r="G53" s="574"/>
      <c r="H53" s="574"/>
      <c r="I53" s="574"/>
      <c r="J53" s="574"/>
      <c r="K53" s="574"/>
      <c r="L53" s="574"/>
      <c r="M53" s="574"/>
      <c r="N53" s="574"/>
      <c r="O53" s="574"/>
      <c r="P53" s="574"/>
      <c r="Q53" s="574"/>
      <c r="R53" s="574"/>
      <c r="S53" s="21"/>
    </row>
    <row r="54" spans="1:19" ht="21" customHeight="1" x14ac:dyDescent="0.3">
      <c r="A54" s="508" t="s">
        <v>71</v>
      </c>
      <c r="B54" s="509"/>
      <c r="C54" s="509"/>
      <c r="D54" s="509"/>
      <c r="E54" s="509"/>
      <c r="F54" s="509"/>
      <c r="G54" s="509"/>
      <c r="H54" s="510"/>
      <c r="I54" s="534"/>
      <c r="J54" s="535"/>
      <c r="K54" s="535"/>
      <c r="L54" s="535"/>
      <c r="M54" s="535"/>
      <c r="N54" s="535"/>
      <c r="O54" s="535"/>
      <c r="P54" s="535"/>
      <c r="Q54" s="536"/>
      <c r="R54" s="36">
        <v>0</v>
      </c>
    </row>
    <row r="55" spans="1:19" ht="21" customHeight="1" x14ac:dyDescent="0.3">
      <c r="A55" s="511"/>
      <c r="B55" s="512"/>
      <c r="C55" s="512"/>
      <c r="D55" s="512"/>
      <c r="E55" s="512"/>
      <c r="F55" s="512"/>
      <c r="G55" s="512"/>
      <c r="H55" s="513"/>
      <c r="I55" s="502"/>
      <c r="J55" s="503"/>
      <c r="K55" s="503"/>
      <c r="L55" s="503"/>
      <c r="M55" s="503"/>
      <c r="N55" s="503"/>
      <c r="O55" s="503"/>
      <c r="P55" s="503"/>
      <c r="Q55" s="504"/>
      <c r="R55" s="37">
        <v>0</v>
      </c>
    </row>
    <row r="56" spans="1:19" ht="21.75" customHeight="1" x14ac:dyDescent="0.3">
      <c r="A56" s="511"/>
      <c r="B56" s="512"/>
      <c r="C56" s="512"/>
      <c r="D56" s="512"/>
      <c r="E56" s="512"/>
      <c r="F56" s="512"/>
      <c r="G56" s="512"/>
      <c r="H56" s="513"/>
      <c r="I56" s="502"/>
      <c r="J56" s="503"/>
      <c r="K56" s="503"/>
      <c r="L56" s="503"/>
      <c r="M56" s="503"/>
      <c r="N56" s="503"/>
      <c r="O56" s="503"/>
      <c r="P56" s="503"/>
      <c r="Q56" s="504"/>
      <c r="R56" s="35">
        <v>0</v>
      </c>
    </row>
    <row r="57" spans="1:19" ht="21" customHeight="1" thickBot="1" x14ac:dyDescent="0.35">
      <c r="A57" s="514"/>
      <c r="B57" s="515"/>
      <c r="C57" s="515"/>
      <c r="D57" s="515"/>
      <c r="E57" s="515"/>
      <c r="F57" s="515"/>
      <c r="G57" s="515"/>
      <c r="H57" s="516"/>
      <c r="I57" s="571" t="s">
        <v>7</v>
      </c>
      <c r="J57" s="572"/>
      <c r="K57" s="572"/>
      <c r="L57" s="572"/>
      <c r="M57" s="572"/>
      <c r="N57" s="572"/>
      <c r="O57" s="572"/>
      <c r="P57" s="572"/>
      <c r="Q57" s="573"/>
      <c r="R57" s="42">
        <f>SUM(R54:R56)</f>
        <v>0</v>
      </c>
    </row>
    <row r="58" spans="1:19" ht="21" customHeight="1" thickBot="1" x14ac:dyDescent="0.3">
      <c r="A58" s="574"/>
      <c r="B58" s="574"/>
      <c r="C58" s="574"/>
      <c r="D58" s="574"/>
      <c r="E58" s="574"/>
      <c r="F58" s="574"/>
      <c r="G58" s="574"/>
      <c r="H58" s="574"/>
      <c r="I58" s="574"/>
      <c r="J58" s="574"/>
      <c r="K58" s="574"/>
      <c r="L58" s="574"/>
      <c r="M58" s="574"/>
      <c r="N58" s="574"/>
      <c r="O58" s="574"/>
      <c r="P58" s="574"/>
      <c r="Q58" s="574"/>
      <c r="R58" s="593"/>
    </row>
    <row r="59" spans="1:19" ht="21" customHeight="1" x14ac:dyDescent="0.3">
      <c r="A59" s="378" t="s">
        <v>49</v>
      </c>
      <c r="B59" s="379"/>
      <c r="C59" s="379"/>
      <c r="D59" s="379"/>
      <c r="E59" s="379"/>
      <c r="F59" s="379"/>
      <c r="G59" s="379"/>
      <c r="H59" s="380"/>
      <c r="I59" s="534"/>
      <c r="J59" s="535"/>
      <c r="K59" s="535"/>
      <c r="L59" s="535"/>
      <c r="M59" s="535"/>
      <c r="N59" s="535"/>
      <c r="O59" s="535"/>
      <c r="P59" s="535"/>
      <c r="Q59" s="536"/>
      <c r="R59" s="36">
        <v>0</v>
      </c>
    </row>
    <row r="60" spans="1:19" ht="21" customHeight="1" x14ac:dyDescent="0.3">
      <c r="A60" s="381"/>
      <c r="B60" s="382"/>
      <c r="C60" s="382"/>
      <c r="D60" s="382"/>
      <c r="E60" s="382"/>
      <c r="F60" s="382"/>
      <c r="G60" s="382"/>
      <c r="H60" s="383"/>
      <c r="I60" s="502"/>
      <c r="J60" s="503"/>
      <c r="K60" s="503"/>
      <c r="L60" s="503"/>
      <c r="M60" s="503"/>
      <c r="N60" s="503"/>
      <c r="O60" s="503"/>
      <c r="P60" s="503"/>
      <c r="Q60" s="504"/>
      <c r="R60" s="37">
        <v>0</v>
      </c>
    </row>
    <row r="61" spans="1:19" ht="21.75" customHeight="1" x14ac:dyDescent="0.3">
      <c r="A61" s="381"/>
      <c r="B61" s="382"/>
      <c r="C61" s="382"/>
      <c r="D61" s="382"/>
      <c r="E61" s="382"/>
      <c r="F61" s="382"/>
      <c r="G61" s="382"/>
      <c r="H61" s="383"/>
      <c r="I61" s="502"/>
      <c r="J61" s="503"/>
      <c r="K61" s="503"/>
      <c r="L61" s="503"/>
      <c r="M61" s="503"/>
      <c r="N61" s="503"/>
      <c r="O61" s="503"/>
      <c r="P61" s="503"/>
      <c r="Q61" s="504"/>
      <c r="R61" s="37">
        <v>0</v>
      </c>
    </row>
    <row r="62" spans="1:19" ht="21" customHeight="1" x14ac:dyDescent="0.3">
      <c r="A62" s="381"/>
      <c r="B62" s="382"/>
      <c r="C62" s="382"/>
      <c r="D62" s="382"/>
      <c r="E62" s="382"/>
      <c r="F62" s="382"/>
      <c r="G62" s="382"/>
      <c r="H62" s="383"/>
      <c r="I62" s="502"/>
      <c r="J62" s="503"/>
      <c r="K62" s="503"/>
      <c r="L62" s="503"/>
      <c r="M62" s="503"/>
      <c r="N62" s="503"/>
      <c r="O62" s="503"/>
      <c r="P62" s="503"/>
      <c r="Q62" s="504"/>
      <c r="R62" s="37">
        <v>0</v>
      </c>
    </row>
    <row r="63" spans="1:19" ht="21" customHeight="1" x14ac:dyDescent="0.3">
      <c r="A63" s="381"/>
      <c r="B63" s="382"/>
      <c r="C63" s="382"/>
      <c r="D63" s="382"/>
      <c r="E63" s="382"/>
      <c r="F63" s="382"/>
      <c r="G63" s="382"/>
      <c r="H63" s="383"/>
      <c r="I63" s="502"/>
      <c r="J63" s="503"/>
      <c r="K63" s="503"/>
      <c r="L63" s="503"/>
      <c r="M63" s="503"/>
      <c r="N63" s="503"/>
      <c r="O63" s="503"/>
      <c r="P63" s="503"/>
      <c r="Q63" s="504"/>
      <c r="R63" s="37">
        <v>0</v>
      </c>
    </row>
    <row r="64" spans="1:19" ht="21" customHeight="1" x14ac:dyDescent="0.3">
      <c r="A64" s="381"/>
      <c r="B64" s="382"/>
      <c r="C64" s="382"/>
      <c r="D64" s="382"/>
      <c r="E64" s="382"/>
      <c r="F64" s="382"/>
      <c r="G64" s="382"/>
      <c r="H64" s="383"/>
      <c r="I64" s="502"/>
      <c r="J64" s="503"/>
      <c r="K64" s="503"/>
      <c r="L64" s="503"/>
      <c r="M64" s="503"/>
      <c r="N64" s="503"/>
      <c r="O64" s="503"/>
      <c r="P64" s="503"/>
      <c r="Q64" s="504"/>
      <c r="R64" s="37">
        <v>0</v>
      </c>
      <c r="S64" s="4"/>
    </row>
    <row r="65" spans="1:19" ht="21" customHeight="1" x14ac:dyDescent="0.3">
      <c r="A65" s="381"/>
      <c r="B65" s="382"/>
      <c r="C65" s="382"/>
      <c r="D65" s="382"/>
      <c r="E65" s="382"/>
      <c r="F65" s="382"/>
      <c r="G65" s="382"/>
      <c r="H65" s="383"/>
      <c r="I65" s="502"/>
      <c r="J65" s="503"/>
      <c r="K65" s="503"/>
      <c r="L65" s="503"/>
      <c r="M65" s="503"/>
      <c r="N65" s="503"/>
      <c r="O65" s="503"/>
      <c r="P65" s="503"/>
      <c r="Q65" s="504"/>
      <c r="R65" s="37">
        <v>0</v>
      </c>
      <c r="S65" s="4"/>
    </row>
    <row r="66" spans="1:19" ht="21" customHeight="1" x14ac:dyDescent="0.3">
      <c r="A66" s="381"/>
      <c r="B66" s="382"/>
      <c r="C66" s="382"/>
      <c r="D66" s="382"/>
      <c r="E66" s="382"/>
      <c r="F66" s="382"/>
      <c r="G66" s="382"/>
      <c r="H66" s="383"/>
      <c r="I66" s="502"/>
      <c r="J66" s="503"/>
      <c r="K66" s="503"/>
      <c r="L66" s="503"/>
      <c r="M66" s="503"/>
      <c r="N66" s="503"/>
      <c r="O66" s="503"/>
      <c r="P66" s="503"/>
      <c r="Q66" s="504"/>
      <c r="R66" s="37">
        <v>0</v>
      </c>
      <c r="S66" s="4"/>
    </row>
    <row r="67" spans="1:19" ht="21" customHeight="1" x14ac:dyDescent="0.3">
      <c r="A67" s="381"/>
      <c r="B67" s="382"/>
      <c r="C67" s="382"/>
      <c r="D67" s="382"/>
      <c r="E67" s="382"/>
      <c r="F67" s="382"/>
      <c r="G67" s="382"/>
      <c r="H67" s="383"/>
      <c r="I67" s="502"/>
      <c r="J67" s="503"/>
      <c r="K67" s="503"/>
      <c r="L67" s="503"/>
      <c r="M67" s="503"/>
      <c r="N67" s="503"/>
      <c r="O67" s="503"/>
      <c r="P67" s="503"/>
      <c r="Q67" s="504"/>
      <c r="R67" s="37">
        <v>0</v>
      </c>
      <c r="S67" s="4"/>
    </row>
    <row r="68" spans="1:19" ht="21" customHeight="1" x14ac:dyDescent="0.3">
      <c r="A68" s="381"/>
      <c r="B68" s="382"/>
      <c r="C68" s="382"/>
      <c r="D68" s="382"/>
      <c r="E68" s="382"/>
      <c r="F68" s="382"/>
      <c r="G68" s="382"/>
      <c r="H68" s="383"/>
      <c r="I68" s="502"/>
      <c r="J68" s="503"/>
      <c r="K68" s="503"/>
      <c r="L68" s="503"/>
      <c r="M68" s="503"/>
      <c r="N68" s="503"/>
      <c r="O68" s="503"/>
      <c r="P68" s="503"/>
      <c r="Q68" s="504"/>
      <c r="R68" s="37">
        <v>0</v>
      </c>
      <c r="S68" s="4"/>
    </row>
    <row r="69" spans="1:19" ht="21" customHeight="1" x14ac:dyDescent="0.3">
      <c r="A69" s="381"/>
      <c r="B69" s="382"/>
      <c r="C69" s="382"/>
      <c r="D69" s="382"/>
      <c r="E69" s="382"/>
      <c r="F69" s="382"/>
      <c r="G69" s="382"/>
      <c r="H69" s="383"/>
      <c r="I69" s="502"/>
      <c r="J69" s="503"/>
      <c r="K69" s="503"/>
      <c r="L69" s="503"/>
      <c r="M69" s="503"/>
      <c r="N69" s="503"/>
      <c r="O69" s="503"/>
      <c r="P69" s="503"/>
      <c r="Q69" s="504"/>
      <c r="R69" s="37">
        <v>0</v>
      </c>
      <c r="S69" s="4"/>
    </row>
    <row r="70" spans="1:19" ht="21" customHeight="1" thickBot="1" x14ac:dyDescent="0.35">
      <c r="A70" s="384"/>
      <c r="B70" s="385"/>
      <c r="C70" s="385"/>
      <c r="D70" s="385"/>
      <c r="E70" s="385"/>
      <c r="F70" s="385"/>
      <c r="G70" s="385"/>
      <c r="H70" s="386"/>
      <c r="I70" s="594" t="s">
        <v>7</v>
      </c>
      <c r="J70" s="595"/>
      <c r="K70" s="595"/>
      <c r="L70" s="595"/>
      <c r="M70" s="595"/>
      <c r="N70" s="595"/>
      <c r="O70" s="595"/>
      <c r="P70" s="595"/>
      <c r="Q70" s="596"/>
      <c r="R70" s="42">
        <f>SUM(R59:R69)</f>
        <v>0</v>
      </c>
      <c r="S70" s="4"/>
    </row>
    <row r="71" spans="1:19" ht="21.75" customHeight="1" thickBot="1" x14ac:dyDescent="0.3">
      <c r="A71" s="320"/>
      <c r="B71" s="320"/>
      <c r="C71" s="320"/>
      <c r="D71" s="320"/>
      <c r="E71" s="320"/>
      <c r="F71" s="320"/>
      <c r="G71" s="320"/>
      <c r="H71" s="320"/>
      <c r="I71" s="320"/>
      <c r="J71" s="320"/>
      <c r="K71" s="320"/>
      <c r="L71" s="320"/>
      <c r="M71" s="320"/>
      <c r="N71" s="320"/>
      <c r="O71" s="320"/>
      <c r="P71" s="320"/>
      <c r="Q71" s="320"/>
      <c r="R71" s="321"/>
      <c r="S71" s="4"/>
    </row>
    <row r="72" spans="1:19" ht="21" customHeight="1" x14ac:dyDescent="0.25">
      <c r="A72" s="378" t="s">
        <v>51</v>
      </c>
      <c r="B72" s="379"/>
      <c r="C72" s="379"/>
      <c r="D72" s="379"/>
      <c r="E72" s="379"/>
      <c r="F72" s="379"/>
      <c r="G72" s="379"/>
      <c r="H72" s="380"/>
      <c r="I72" s="497" t="s">
        <v>155</v>
      </c>
      <c r="J72" s="498"/>
      <c r="K72" s="498"/>
      <c r="L72" s="498"/>
      <c r="M72" s="498"/>
      <c r="N72" s="498"/>
      <c r="O72" s="498"/>
      <c r="P72" s="498"/>
      <c r="Q72" s="499"/>
      <c r="R72" s="17">
        <v>0</v>
      </c>
      <c r="S72" s="4"/>
    </row>
    <row r="73" spans="1:19" ht="21" customHeight="1" x14ac:dyDescent="0.25">
      <c r="A73" s="381"/>
      <c r="B73" s="382"/>
      <c r="C73" s="382"/>
      <c r="D73" s="382"/>
      <c r="E73" s="382"/>
      <c r="F73" s="382"/>
      <c r="G73" s="382"/>
      <c r="H73" s="383"/>
      <c r="I73" s="312" t="s">
        <v>156</v>
      </c>
      <c r="J73" s="402"/>
      <c r="K73" s="402"/>
      <c r="L73" s="402"/>
      <c r="M73" s="402"/>
      <c r="N73" s="402"/>
      <c r="O73" s="402"/>
      <c r="P73" s="402"/>
      <c r="Q73" s="313"/>
      <c r="R73" s="18">
        <v>0</v>
      </c>
      <c r="S73" s="4"/>
    </row>
    <row r="74" spans="1:19" ht="21" customHeight="1" x14ac:dyDescent="0.25">
      <c r="A74" s="381"/>
      <c r="B74" s="382"/>
      <c r="C74" s="382"/>
      <c r="D74" s="382"/>
      <c r="E74" s="382"/>
      <c r="F74" s="382"/>
      <c r="G74" s="382"/>
      <c r="H74" s="383"/>
      <c r="I74" s="491"/>
      <c r="J74" s="492"/>
      <c r="K74" s="492"/>
      <c r="L74" s="492"/>
      <c r="M74" s="492"/>
      <c r="N74" s="492"/>
      <c r="O74" s="492"/>
      <c r="P74" s="492"/>
      <c r="Q74" s="493"/>
      <c r="R74" s="18">
        <v>0</v>
      </c>
      <c r="S74" s="4"/>
    </row>
    <row r="75" spans="1:19" ht="21" customHeight="1" x14ac:dyDescent="0.25">
      <c r="A75" s="381"/>
      <c r="B75" s="382"/>
      <c r="C75" s="382"/>
      <c r="D75" s="382"/>
      <c r="E75" s="382"/>
      <c r="F75" s="382"/>
      <c r="G75" s="382"/>
      <c r="H75" s="383"/>
      <c r="I75" s="491"/>
      <c r="J75" s="492"/>
      <c r="K75" s="492"/>
      <c r="L75" s="492"/>
      <c r="M75" s="492"/>
      <c r="N75" s="492"/>
      <c r="O75" s="492"/>
      <c r="P75" s="492"/>
      <c r="Q75" s="493"/>
      <c r="R75" s="18">
        <v>0</v>
      </c>
      <c r="S75" s="4"/>
    </row>
    <row r="76" spans="1:19" ht="21" customHeight="1" x14ac:dyDescent="0.25">
      <c r="A76" s="381"/>
      <c r="B76" s="382"/>
      <c r="C76" s="382"/>
      <c r="D76" s="382"/>
      <c r="E76" s="382"/>
      <c r="F76" s="382"/>
      <c r="G76" s="382"/>
      <c r="H76" s="383"/>
      <c r="I76" s="491"/>
      <c r="J76" s="492"/>
      <c r="K76" s="492"/>
      <c r="L76" s="492"/>
      <c r="M76" s="492"/>
      <c r="N76" s="492"/>
      <c r="O76" s="492"/>
      <c r="P76" s="492"/>
      <c r="Q76" s="493"/>
      <c r="R76" s="18">
        <v>0</v>
      </c>
      <c r="S76" s="4"/>
    </row>
    <row r="77" spans="1:19" ht="21" customHeight="1" x14ac:dyDescent="0.25">
      <c r="A77" s="381"/>
      <c r="B77" s="382"/>
      <c r="C77" s="382"/>
      <c r="D77" s="382"/>
      <c r="E77" s="382"/>
      <c r="F77" s="382"/>
      <c r="G77" s="382"/>
      <c r="H77" s="383"/>
      <c r="I77" s="491"/>
      <c r="J77" s="492"/>
      <c r="K77" s="492"/>
      <c r="L77" s="492"/>
      <c r="M77" s="492"/>
      <c r="N77" s="492"/>
      <c r="O77" s="492"/>
      <c r="P77" s="492"/>
      <c r="Q77" s="493"/>
      <c r="R77" s="18">
        <v>0</v>
      </c>
      <c r="S77" s="4"/>
    </row>
    <row r="78" spans="1:19" ht="21" customHeight="1" x14ac:dyDescent="0.25">
      <c r="A78" s="381"/>
      <c r="B78" s="382"/>
      <c r="C78" s="382"/>
      <c r="D78" s="382"/>
      <c r="E78" s="382"/>
      <c r="F78" s="382"/>
      <c r="G78" s="382"/>
      <c r="H78" s="383"/>
      <c r="I78" s="491"/>
      <c r="J78" s="492"/>
      <c r="K78" s="492"/>
      <c r="L78" s="492"/>
      <c r="M78" s="492"/>
      <c r="N78" s="492"/>
      <c r="O78" s="492"/>
      <c r="P78" s="492"/>
      <c r="Q78" s="493"/>
      <c r="R78" s="18">
        <v>0</v>
      </c>
      <c r="S78" s="4"/>
    </row>
    <row r="79" spans="1:19" ht="21" customHeight="1" x14ac:dyDescent="0.25">
      <c r="A79" s="381"/>
      <c r="B79" s="382"/>
      <c r="C79" s="382"/>
      <c r="D79" s="382"/>
      <c r="E79" s="382"/>
      <c r="F79" s="382"/>
      <c r="G79" s="382"/>
      <c r="H79" s="383"/>
      <c r="I79" s="491"/>
      <c r="J79" s="492"/>
      <c r="K79" s="492"/>
      <c r="L79" s="492"/>
      <c r="M79" s="492"/>
      <c r="N79" s="492"/>
      <c r="O79" s="492"/>
      <c r="P79" s="492"/>
      <c r="Q79" s="493"/>
      <c r="R79" s="18">
        <v>0</v>
      </c>
      <c r="S79" s="4"/>
    </row>
    <row r="80" spans="1:19" ht="21" customHeight="1" x14ac:dyDescent="0.25">
      <c r="A80" s="381"/>
      <c r="B80" s="382"/>
      <c r="C80" s="382"/>
      <c r="D80" s="382"/>
      <c r="E80" s="382"/>
      <c r="F80" s="382"/>
      <c r="G80" s="382"/>
      <c r="H80" s="383"/>
      <c r="I80" s="491"/>
      <c r="J80" s="492"/>
      <c r="K80" s="492"/>
      <c r="L80" s="492"/>
      <c r="M80" s="492"/>
      <c r="N80" s="492"/>
      <c r="O80" s="492"/>
      <c r="P80" s="492"/>
      <c r="Q80" s="493"/>
      <c r="R80" s="18">
        <v>0</v>
      </c>
      <c r="S80" s="4"/>
    </row>
    <row r="81" spans="1:19" ht="21" customHeight="1" thickBot="1" x14ac:dyDescent="0.3">
      <c r="A81" s="384"/>
      <c r="B81" s="385"/>
      <c r="C81" s="385"/>
      <c r="D81" s="385"/>
      <c r="E81" s="385"/>
      <c r="F81" s="385"/>
      <c r="G81" s="385"/>
      <c r="H81" s="386"/>
      <c r="I81" s="317" t="s">
        <v>7</v>
      </c>
      <c r="J81" s="318"/>
      <c r="K81" s="318"/>
      <c r="L81" s="318"/>
      <c r="M81" s="318"/>
      <c r="N81" s="318"/>
      <c r="O81" s="318"/>
      <c r="P81" s="318"/>
      <c r="Q81" s="319"/>
      <c r="R81" s="44">
        <f>SUM(R72:R80)</f>
        <v>0</v>
      </c>
      <c r="S81" s="4"/>
    </row>
    <row r="82" spans="1:19" ht="21" customHeight="1" thickBot="1" x14ac:dyDescent="0.3">
      <c r="A82" s="423"/>
      <c r="B82" s="423"/>
      <c r="C82" s="423"/>
      <c r="D82" s="423"/>
      <c r="E82" s="423"/>
      <c r="F82" s="423"/>
      <c r="G82" s="423"/>
      <c r="H82" s="423"/>
      <c r="I82" s="423"/>
      <c r="J82" s="423"/>
      <c r="K82" s="423"/>
      <c r="L82" s="423"/>
      <c r="M82" s="423"/>
      <c r="N82" s="423"/>
      <c r="O82" s="423"/>
      <c r="P82" s="423"/>
      <c r="Q82" s="423"/>
      <c r="R82" s="424"/>
      <c r="S82" s="4"/>
    </row>
    <row r="83" spans="1:19" ht="21" customHeight="1" x14ac:dyDescent="0.25">
      <c r="A83" s="378" t="s">
        <v>179</v>
      </c>
      <c r="B83" s="379"/>
      <c r="C83" s="379"/>
      <c r="D83" s="379"/>
      <c r="E83" s="379"/>
      <c r="F83" s="379"/>
      <c r="G83" s="379"/>
      <c r="H83" s="380"/>
      <c r="I83" s="494" t="s">
        <v>29</v>
      </c>
      <c r="J83" s="495"/>
      <c r="K83" s="58" t="s">
        <v>30</v>
      </c>
      <c r="L83" s="496" t="s">
        <v>31</v>
      </c>
      <c r="M83" s="496"/>
      <c r="N83" s="496" t="s">
        <v>32</v>
      </c>
      <c r="O83" s="496"/>
      <c r="P83" s="59" t="s">
        <v>10</v>
      </c>
      <c r="Q83" s="59" t="s">
        <v>18</v>
      </c>
      <c r="R83" s="48" t="s">
        <v>9</v>
      </c>
      <c r="S83" s="4"/>
    </row>
    <row r="84" spans="1:19" ht="21" customHeight="1" x14ac:dyDescent="0.25">
      <c r="A84" s="381"/>
      <c r="B84" s="382"/>
      <c r="C84" s="382"/>
      <c r="D84" s="382"/>
      <c r="E84" s="382"/>
      <c r="F84" s="382"/>
      <c r="G84" s="382"/>
      <c r="H84" s="383"/>
      <c r="I84" s="315"/>
      <c r="J84" s="316"/>
      <c r="K84" s="57">
        <v>0</v>
      </c>
      <c r="L84" s="314">
        <v>0</v>
      </c>
      <c r="M84" s="314"/>
      <c r="N84" s="314">
        <v>0</v>
      </c>
      <c r="O84" s="314"/>
      <c r="P84" s="2">
        <v>0</v>
      </c>
      <c r="Q84" s="2">
        <v>0</v>
      </c>
      <c r="R84" s="15">
        <f>SUM(K84:Q84)</f>
        <v>0</v>
      </c>
      <c r="S84" s="4"/>
    </row>
    <row r="85" spans="1:19" ht="21" customHeight="1" x14ac:dyDescent="0.25">
      <c r="A85" s="381"/>
      <c r="B85" s="382"/>
      <c r="C85" s="382"/>
      <c r="D85" s="382"/>
      <c r="E85" s="382"/>
      <c r="F85" s="382"/>
      <c r="G85" s="382"/>
      <c r="H85" s="383"/>
      <c r="I85" s="315"/>
      <c r="J85" s="316"/>
      <c r="K85" s="57">
        <v>0</v>
      </c>
      <c r="L85" s="314">
        <v>0</v>
      </c>
      <c r="M85" s="314"/>
      <c r="N85" s="314">
        <v>0</v>
      </c>
      <c r="O85" s="314"/>
      <c r="P85" s="2">
        <v>0</v>
      </c>
      <c r="Q85" s="1">
        <v>0</v>
      </c>
      <c r="R85" s="15">
        <f t="shared" ref="R85:R87" si="21">SUM(K85:Q85)</f>
        <v>0</v>
      </c>
      <c r="S85" s="4"/>
    </row>
    <row r="86" spans="1:19" ht="21" customHeight="1" x14ac:dyDescent="0.25">
      <c r="A86" s="381"/>
      <c r="B86" s="382"/>
      <c r="C86" s="382"/>
      <c r="D86" s="382"/>
      <c r="E86" s="382"/>
      <c r="F86" s="382"/>
      <c r="G86" s="382"/>
      <c r="H86" s="383"/>
      <c r="I86" s="315"/>
      <c r="J86" s="316"/>
      <c r="K86" s="57">
        <v>0</v>
      </c>
      <c r="L86" s="314">
        <v>0</v>
      </c>
      <c r="M86" s="314"/>
      <c r="N86" s="314">
        <v>0</v>
      </c>
      <c r="O86" s="314"/>
      <c r="P86" s="2">
        <v>0</v>
      </c>
      <c r="Q86" s="1">
        <v>0</v>
      </c>
      <c r="R86" s="15">
        <f t="shared" si="21"/>
        <v>0</v>
      </c>
      <c r="S86" s="4"/>
    </row>
    <row r="87" spans="1:19" ht="21" customHeight="1" x14ac:dyDescent="0.25">
      <c r="A87" s="381"/>
      <c r="B87" s="382"/>
      <c r="C87" s="382"/>
      <c r="D87" s="382"/>
      <c r="E87" s="382"/>
      <c r="F87" s="382"/>
      <c r="G87" s="382"/>
      <c r="H87" s="383"/>
      <c r="I87" s="315"/>
      <c r="J87" s="316"/>
      <c r="K87" s="57">
        <v>0</v>
      </c>
      <c r="L87" s="314">
        <v>0</v>
      </c>
      <c r="M87" s="314"/>
      <c r="N87" s="314">
        <v>0</v>
      </c>
      <c r="O87" s="314"/>
      <c r="P87" s="2">
        <v>0</v>
      </c>
      <c r="Q87" s="1">
        <v>0</v>
      </c>
      <c r="R87" s="15">
        <f t="shared" si="21"/>
        <v>0</v>
      </c>
      <c r="S87" s="4"/>
    </row>
    <row r="88" spans="1:19" ht="21" customHeight="1" thickBot="1" x14ac:dyDescent="0.3">
      <c r="A88" s="384"/>
      <c r="B88" s="385"/>
      <c r="C88" s="385"/>
      <c r="D88" s="385"/>
      <c r="E88" s="385"/>
      <c r="F88" s="385"/>
      <c r="G88" s="385"/>
      <c r="H88" s="386"/>
      <c r="I88" s="317" t="s">
        <v>7</v>
      </c>
      <c r="J88" s="318"/>
      <c r="K88" s="318"/>
      <c r="L88" s="318"/>
      <c r="M88" s="318"/>
      <c r="N88" s="318"/>
      <c r="O88" s="318"/>
      <c r="P88" s="318"/>
      <c r="Q88" s="319"/>
      <c r="R88" s="44">
        <f>SUM(R84:R87)</f>
        <v>0</v>
      </c>
      <c r="S88" s="4"/>
    </row>
    <row r="89" spans="1:19" ht="21" customHeight="1" thickBot="1" x14ac:dyDescent="0.3">
      <c r="A89" s="320"/>
      <c r="B89" s="320"/>
      <c r="C89" s="320"/>
      <c r="D89" s="320"/>
      <c r="E89" s="320"/>
      <c r="F89" s="320"/>
      <c r="G89" s="320"/>
      <c r="H89" s="320"/>
      <c r="I89" s="320"/>
      <c r="J89" s="320"/>
      <c r="K89" s="320"/>
      <c r="L89" s="320"/>
      <c r="M89" s="320"/>
      <c r="N89" s="320"/>
      <c r="O89" s="320"/>
      <c r="P89" s="320"/>
      <c r="Q89" s="320"/>
      <c r="R89" s="321"/>
      <c r="S89" s="4"/>
    </row>
    <row r="90" spans="1:19" ht="21" customHeight="1" x14ac:dyDescent="0.25">
      <c r="A90" s="378" t="s">
        <v>192</v>
      </c>
      <c r="B90" s="379"/>
      <c r="C90" s="379"/>
      <c r="D90" s="379"/>
      <c r="E90" s="379"/>
      <c r="F90" s="379"/>
      <c r="G90" s="379"/>
      <c r="H90" s="380"/>
      <c r="I90" s="494" t="s">
        <v>29</v>
      </c>
      <c r="J90" s="495"/>
      <c r="K90" s="201" t="s">
        <v>30</v>
      </c>
      <c r="L90" s="496" t="s">
        <v>31</v>
      </c>
      <c r="M90" s="496"/>
      <c r="N90" s="496" t="s">
        <v>32</v>
      </c>
      <c r="O90" s="496"/>
      <c r="P90" s="202" t="s">
        <v>10</v>
      </c>
      <c r="Q90" s="202" t="s">
        <v>18</v>
      </c>
      <c r="R90" s="48" t="s">
        <v>9</v>
      </c>
      <c r="S90" s="4"/>
    </row>
    <row r="91" spans="1:19" ht="21" customHeight="1" x14ac:dyDescent="0.25">
      <c r="A91" s="381"/>
      <c r="B91" s="382"/>
      <c r="C91" s="382"/>
      <c r="D91" s="382"/>
      <c r="E91" s="382"/>
      <c r="F91" s="382"/>
      <c r="G91" s="382"/>
      <c r="H91" s="383"/>
      <c r="I91" s="301"/>
      <c r="J91" s="302"/>
      <c r="K91" s="126">
        <v>0</v>
      </c>
      <c r="L91" s="314">
        <v>0</v>
      </c>
      <c r="M91" s="314"/>
      <c r="N91" s="314">
        <v>0</v>
      </c>
      <c r="O91" s="314"/>
      <c r="P91" s="2">
        <v>0</v>
      </c>
      <c r="Q91" s="2">
        <v>0</v>
      </c>
      <c r="R91" s="15">
        <f t="shared" ref="R91:R94" si="22">SUM(K91:Q91)</f>
        <v>0</v>
      </c>
      <c r="S91" s="4"/>
    </row>
    <row r="92" spans="1:19" ht="21" customHeight="1" x14ac:dyDescent="0.25">
      <c r="A92" s="381"/>
      <c r="B92" s="382"/>
      <c r="C92" s="382"/>
      <c r="D92" s="382"/>
      <c r="E92" s="382"/>
      <c r="F92" s="382"/>
      <c r="G92" s="382"/>
      <c r="H92" s="383"/>
      <c r="I92" s="315"/>
      <c r="J92" s="316"/>
      <c r="K92" s="126">
        <v>0</v>
      </c>
      <c r="L92" s="314">
        <v>0</v>
      </c>
      <c r="M92" s="314"/>
      <c r="N92" s="314">
        <v>0</v>
      </c>
      <c r="O92" s="314"/>
      <c r="P92" s="2">
        <v>0</v>
      </c>
      <c r="Q92" s="1">
        <v>0</v>
      </c>
      <c r="R92" s="15">
        <f t="shared" si="22"/>
        <v>0</v>
      </c>
      <c r="S92" s="4"/>
    </row>
    <row r="93" spans="1:19" ht="21" customHeight="1" x14ac:dyDescent="0.25">
      <c r="A93" s="381"/>
      <c r="B93" s="382"/>
      <c r="C93" s="382"/>
      <c r="D93" s="382"/>
      <c r="E93" s="382"/>
      <c r="F93" s="382"/>
      <c r="G93" s="382"/>
      <c r="H93" s="383"/>
      <c r="I93" s="315"/>
      <c r="J93" s="316"/>
      <c r="K93" s="126">
        <v>0</v>
      </c>
      <c r="L93" s="314">
        <v>0</v>
      </c>
      <c r="M93" s="314"/>
      <c r="N93" s="314">
        <v>0</v>
      </c>
      <c r="O93" s="314"/>
      <c r="P93" s="2">
        <v>0</v>
      </c>
      <c r="Q93" s="1">
        <v>0</v>
      </c>
      <c r="R93" s="15">
        <f t="shared" si="22"/>
        <v>0</v>
      </c>
      <c r="S93" s="4"/>
    </row>
    <row r="94" spans="1:19" ht="21" customHeight="1" x14ac:dyDescent="0.25">
      <c r="A94" s="381"/>
      <c r="B94" s="382"/>
      <c r="C94" s="382"/>
      <c r="D94" s="382"/>
      <c r="E94" s="382"/>
      <c r="F94" s="382"/>
      <c r="G94" s="382"/>
      <c r="H94" s="383"/>
      <c r="I94" s="315"/>
      <c r="J94" s="316"/>
      <c r="K94" s="126">
        <v>0</v>
      </c>
      <c r="L94" s="314">
        <v>0</v>
      </c>
      <c r="M94" s="314"/>
      <c r="N94" s="314">
        <v>0</v>
      </c>
      <c r="O94" s="314"/>
      <c r="P94" s="2">
        <v>0</v>
      </c>
      <c r="Q94" s="1">
        <v>0</v>
      </c>
      <c r="R94" s="15">
        <f t="shared" si="22"/>
        <v>0</v>
      </c>
      <c r="S94" s="4"/>
    </row>
    <row r="95" spans="1:19" ht="21" customHeight="1" thickBot="1" x14ac:dyDescent="0.3">
      <c r="A95" s="384"/>
      <c r="B95" s="385"/>
      <c r="C95" s="385"/>
      <c r="D95" s="385"/>
      <c r="E95" s="385"/>
      <c r="F95" s="385"/>
      <c r="G95" s="385"/>
      <c r="H95" s="386"/>
      <c r="I95" s="317" t="s">
        <v>7</v>
      </c>
      <c r="J95" s="318"/>
      <c r="K95" s="318"/>
      <c r="L95" s="318"/>
      <c r="M95" s="318"/>
      <c r="N95" s="318"/>
      <c r="O95" s="318"/>
      <c r="P95" s="318"/>
      <c r="Q95" s="319"/>
      <c r="R95" s="44">
        <f>SUM(R91:R94)</f>
        <v>0</v>
      </c>
      <c r="S95" s="4"/>
    </row>
    <row r="96" spans="1:19" ht="21" customHeight="1" thickBot="1" x14ac:dyDescent="0.3">
      <c r="A96" s="320"/>
      <c r="B96" s="320"/>
      <c r="C96" s="320"/>
      <c r="D96" s="320"/>
      <c r="E96" s="320"/>
      <c r="F96" s="320"/>
      <c r="G96" s="320"/>
      <c r="H96" s="320"/>
      <c r="I96" s="320"/>
      <c r="J96" s="320"/>
      <c r="K96" s="320"/>
      <c r="L96" s="320"/>
      <c r="M96" s="320"/>
      <c r="N96" s="320"/>
      <c r="O96" s="320"/>
      <c r="P96" s="320"/>
      <c r="Q96" s="320"/>
      <c r="R96" s="321"/>
      <c r="S96" s="4"/>
    </row>
    <row r="97" spans="1:22" ht="34.5" customHeight="1" x14ac:dyDescent="0.25">
      <c r="A97" s="378" t="s">
        <v>195</v>
      </c>
      <c r="B97" s="379"/>
      <c r="C97" s="379"/>
      <c r="D97" s="379"/>
      <c r="E97" s="379"/>
      <c r="F97" s="379"/>
      <c r="G97" s="379"/>
      <c r="H97" s="380"/>
      <c r="I97" s="488" t="s">
        <v>11</v>
      </c>
      <c r="J97" s="488"/>
      <c r="K97" s="488"/>
      <c r="L97" s="488" t="s">
        <v>13</v>
      </c>
      <c r="M97" s="488"/>
      <c r="N97" s="488"/>
      <c r="O97" s="488"/>
      <c r="P97" s="489" t="s">
        <v>12</v>
      </c>
      <c r="Q97" s="490"/>
      <c r="R97" s="61" t="s">
        <v>9</v>
      </c>
      <c r="S97" s="4"/>
    </row>
    <row r="98" spans="1:22" ht="34.5" customHeight="1" x14ac:dyDescent="0.25">
      <c r="A98" s="381"/>
      <c r="B98" s="382"/>
      <c r="C98" s="382"/>
      <c r="D98" s="382"/>
      <c r="E98" s="382"/>
      <c r="F98" s="382"/>
      <c r="G98" s="382"/>
      <c r="H98" s="383"/>
      <c r="I98" s="487" t="s">
        <v>129</v>
      </c>
      <c r="J98" s="487"/>
      <c r="K98" s="487"/>
      <c r="L98" s="377"/>
      <c r="M98" s="377"/>
      <c r="N98" s="377"/>
      <c r="O98" s="377"/>
      <c r="P98" s="312"/>
      <c r="Q98" s="313"/>
      <c r="R98" s="15">
        <f>SUM(L98*P98)</f>
        <v>0</v>
      </c>
      <c r="S98" s="4"/>
    </row>
    <row r="99" spans="1:22" ht="34.5" customHeight="1" x14ac:dyDescent="0.25">
      <c r="A99" s="381"/>
      <c r="B99" s="382"/>
      <c r="C99" s="382"/>
      <c r="D99" s="382"/>
      <c r="E99" s="382"/>
      <c r="F99" s="382"/>
      <c r="G99" s="382"/>
      <c r="H99" s="383"/>
      <c r="I99" s="306" t="s">
        <v>130</v>
      </c>
      <c r="J99" s="307"/>
      <c r="K99" s="308"/>
      <c r="L99" s="377"/>
      <c r="M99" s="377"/>
      <c r="N99" s="377"/>
      <c r="O99" s="377"/>
      <c r="P99" s="312"/>
      <c r="Q99" s="313"/>
      <c r="R99" s="15">
        <f>SUM(L99*P99)</f>
        <v>0</v>
      </c>
      <c r="S99" s="4"/>
    </row>
    <row r="100" spans="1:22" ht="34.5" customHeight="1" x14ac:dyDescent="0.25">
      <c r="A100" s="381"/>
      <c r="B100" s="382"/>
      <c r="C100" s="382"/>
      <c r="D100" s="382"/>
      <c r="E100" s="382"/>
      <c r="F100" s="382"/>
      <c r="G100" s="382"/>
      <c r="H100" s="383"/>
      <c r="I100" s="306" t="s">
        <v>131</v>
      </c>
      <c r="J100" s="307"/>
      <c r="K100" s="308"/>
      <c r="L100" s="309"/>
      <c r="M100" s="310"/>
      <c r="N100" s="310"/>
      <c r="O100" s="311"/>
      <c r="P100" s="312"/>
      <c r="Q100" s="313"/>
      <c r="R100" s="15">
        <f t="shared" ref="R100:R102" si="23">SUM(L100*P100)</f>
        <v>0</v>
      </c>
      <c r="S100" s="4"/>
    </row>
    <row r="101" spans="1:22" ht="34.5" customHeight="1" x14ac:dyDescent="0.25">
      <c r="A101" s="381"/>
      <c r="B101" s="382"/>
      <c r="C101" s="382"/>
      <c r="D101" s="382"/>
      <c r="E101" s="382"/>
      <c r="F101" s="382"/>
      <c r="G101" s="382"/>
      <c r="H101" s="383"/>
      <c r="I101" s="306" t="s">
        <v>132</v>
      </c>
      <c r="J101" s="307"/>
      <c r="K101" s="308"/>
      <c r="L101" s="309"/>
      <c r="M101" s="310"/>
      <c r="N101" s="310"/>
      <c r="O101" s="311"/>
      <c r="P101" s="312"/>
      <c r="Q101" s="313"/>
      <c r="R101" s="15">
        <f t="shared" si="23"/>
        <v>0</v>
      </c>
      <c r="S101" s="4"/>
    </row>
    <row r="102" spans="1:22" ht="39" customHeight="1" x14ac:dyDescent="0.25">
      <c r="A102" s="381"/>
      <c r="B102" s="382"/>
      <c r="C102" s="382"/>
      <c r="D102" s="382"/>
      <c r="E102" s="382"/>
      <c r="F102" s="382"/>
      <c r="G102" s="382"/>
      <c r="H102" s="383"/>
      <c r="I102" s="635" t="s">
        <v>189</v>
      </c>
      <c r="J102" s="377"/>
      <c r="K102" s="377"/>
      <c r="L102" s="377"/>
      <c r="M102" s="377"/>
      <c r="N102" s="377"/>
      <c r="O102" s="377"/>
      <c r="P102" s="312">
        <v>0</v>
      </c>
      <c r="Q102" s="313"/>
      <c r="R102" s="15">
        <f t="shared" si="23"/>
        <v>0</v>
      </c>
      <c r="S102" s="4"/>
    </row>
    <row r="103" spans="1:22" ht="39" customHeight="1" x14ac:dyDescent="0.25">
      <c r="A103" s="381"/>
      <c r="B103" s="382"/>
      <c r="C103" s="382"/>
      <c r="D103" s="382"/>
      <c r="E103" s="382"/>
      <c r="F103" s="382"/>
      <c r="G103" s="382"/>
      <c r="H103" s="383"/>
      <c r="I103" s="635" t="s">
        <v>190</v>
      </c>
      <c r="J103" s="377"/>
      <c r="K103" s="377"/>
      <c r="L103" s="377"/>
      <c r="M103" s="377"/>
      <c r="N103" s="377"/>
      <c r="O103" s="377"/>
      <c r="P103" s="312">
        <v>0</v>
      </c>
      <c r="Q103" s="313"/>
      <c r="R103" s="15">
        <f>SUM(L103*P103)</f>
        <v>0</v>
      </c>
      <c r="S103" s="4"/>
    </row>
    <row r="104" spans="1:22" ht="34.5" customHeight="1" thickBot="1" x14ac:dyDescent="0.3">
      <c r="A104" s="384"/>
      <c r="B104" s="385"/>
      <c r="C104" s="385"/>
      <c r="D104" s="385"/>
      <c r="E104" s="385"/>
      <c r="F104" s="385"/>
      <c r="G104" s="385"/>
      <c r="H104" s="386"/>
      <c r="I104" s="387" t="s">
        <v>8</v>
      </c>
      <c r="J104" s="388"/>
      <c r="K104" s="388"/>
      <c r="L104" s="388"/>
      <c r="M104" s="388"/>
      <c r="N104" s="388"/>
      <c r="O104" s="388"/>
      <c r="P104" s="388"/>
      <c r="Q104" s="389"/>
      <c r="R104" s="44">
        <f>SUM(R98:R103)</f>
        <v>0</v>
      </c>
      <c r="S104" s="4"/>
    </row>
    <row r="105" spans="1:22" ht="21" customHeight="1" thickBot="1" x14ac:dyDescent="0.3">
      <c r="A105" s="425"/>
      <c r="B105" s="425"/>
      <c r="C105" s="425"/>
      <c r="D105" s="425"/>
      <c r="E105" s="425"/>
      <c r="F105" s="425"/>
      <c r="G105" s="425"/>
      <c r="H105" s="425"/>
      <c r="I105" s="425"/>
      <c r="J105" s="425"/>
      <c r="K105" s="425"/>
      <c r="L105" s="425"/>
      <c r="M105" s="425"/>
      <c r="N105" s="425"/>
      <c r="O105" s="425"/>
      <c r="P105" s="425"/>
      <c r="Q105" s="425"/>
      <c r="R105" s="426"/>
      <c r="S105" s="4"/>
      <c r="U105" s="196" t="s">
        <v>180</v>
      </c>
    </row>
    <row r="106" spans="1:22" ht="21" customHeight="1" x14ac:dyDescent="0.25">
      <c r="A106" s="378" t="s">
        <v>53</v>
      </c>
      <c r="B106" s="379"/>
      <c r="C106" s="379"/>
      <c r="D106" s="379"/>
      <c r="E106" s="379"/>
      <c r="F106" s="379"/>
      <c r="G106" s="379"/>
      <c r="H106" s="380"/>
      <c r="I106" s="390"/>
      <c r="J106" s="391"/>
      <c r="K106" s="391"/>
      <c r="L106" s="391"/>
      <c r="M106" s="391"/>
      <c r="N106" s="391"/>
      <c r="O106" s="391"/>
      <c r="P106" s="391"/>
      <c r="Q106" s="392"/>
      <c r="R106" s="17">
        <v>0</v>
      </c>
      <c r="S106" s="4"/>
      <c r="U106" s="135">
        <v>0</v>
      </c>
      <c r="V106" s="134" t="s">
        <v>108</v>
      </c>
    </row>
    <row r="107" spans="1:22" ht="21" customHeight="1" x14ac:dyDescent="0.25">
      <c r="A107" s="381"/>
      <c r="B107" s="382"/>
      <c r="C107" s="382"/>
      <c r="D107" s="382"/>
      <c r="E107" s="382"/>
      <c r="F107" s="382"/>
      <c r="G107" s="382"/>
      <c r="H107" s="383"/>
      <c r="I107" s="393"/>
      <c r="J107" s="394"/>
      <c r="K107" s="394"/>
      <c r="L107" s="394"/>
      <c r="M107" s="394"/>
      <c r="N107" s="394"/>
      <c r="O107" s="394"/>
      <c r="P107" s="394"/>
      <c r="Q107" s="395"/>
      <c r="R107" s="18">
        <v>0</v>
      </c>
      <c r="S107" s="4"/>
      <c r="U107" s="135">
        <v>0</v>
      </c>
    </row>
    <row r="108" spans="1:22" ht="21" customHeight="1" x14ac:dyDescent="0.25">
      <c r="A108" s="381"/>
      <c r="B108" s="382"/>
      <c r="C108" s="382"/>
      <c r="D108" s="382"/>
      <c r="E108" s="382"/>
      <c r="F108" s="382"/>
      <c r="G108" s="382"/>
      <c r="H108" s="383"/>
      <c r="I108" s="303"/>
      <c r="J108" s="304"/>
      <c r="K108" s="304"/>
      <c r="L108" s="304"/>
      <c r="M108" s="304"/>
      <c r="N108" s="304"/>
      <c r="O108" s="304"/>
      <c r="P108" s="304"/>
      <c r="Q108" s="305"/>
      <c r="R108" s="133">
        <v>0</v>
      </c>
      <c r="S108" s="4"/>
      <c r="U108" s="135">
        <v>0</v>
      </c>
    </row>
    <row r="109" spans="1:22" ht="21" customHeight="1" x14ac:dyDescent="0.25">
      <c r="A109" s="381"/>
      <c r="B109" s="382"/>
      <c r="C109" s="382"/>
      <c r="D109" s="382"/>
      <c r="E109" s="382"/>
      <c r="F109" s="382"/>
      <c r="G109" s="382"/>
      <c r="H109" s="383"/>
      <c r="I109" s="393"/>
      <c r="J109" s="394"/>
      <c r="K109" s="394"/>
      <c r="L109" s="394"/>
      <c r="M109" s="394"/>
      <c r="N109" s="394"/>
      <c r="O109" s="394"/>
      <c r="P109" s="394"/>
      <c r="Q109" s="395"/>
      <c r="R109" s="18">
        <v>0</v>
      </c>
      <c r="S109" s="4"/>
      <c r="U109" s="135">
        <v>0</v>
      </c>
    </row>
    <row r="110" spans="1:22" ht="21" customHeight="1" thickBot="1" x14ac:dyDescent="0.3">
      <c r="A110" s="384"/>
      <c r="B110" s="385"/>
      <c r="C110" s="385"/>
      <c r="D110" s="385"/>
      <c r="E110" s="385"/>
      <c r="F110" s="385"/>
      <c r="G110" s="385"/>
      <c r="H110" s="386"/>
      <c r="I110" s="387" t="s">
        <v>8</v>
      </c>
      <c r="J110" s="388"/>
      <c r="K110" s="388"/>
      <c r="L110" s="388"/>
      <c r="M110" s="388"/>
      <c r="N110" s="388"/>
      <c r="O110" s="388"/>
      <c r="P110" s="388"/>
      <c r="Q110" s="389"/>
      <c r="R110" s="44">
        <f>SUM(R106:R109)</f>
        <v>0</v>
      </c>
      <c r="S110" s="4"/>
      <c r="U110" s="195">
        <f>SUM(U106:U109)</f>
        <v>0</v>
      </c>
    </row>
    <row r="111" spans="1:22" ht="21.75" customHeight="1" thickBot="1" x14ac:dyDescent="0.3">
      <c r="A111" s="427"/>
      <c r="B111" s="427"/>
      <c r="C111" s="427"/>
      <c r="D111" s="427"/>
      <c r="E111" s="427"/>
      <c r="F111" s="427"/>
      <c r="G111" s="427"/>
      <c r="H111" s="427"/>
      <c r="I111" s="427"/>
      <c r="J111" s="427"/>
      <c r="K111" s="427"/>
      <c r="L111" s="427"/>
      <c r="M111" s="427"/>
      <c r="N111" s="427"/>
      <c r="O111" s="427"/>
      <c r="P111" s="427"/>
      <c r="Q111" s="427"/>
      <c r="R111" s="428"/>
      <c r="S111" s="4"/>
    </row>
    <row r="112" spans="1:22" ht="21" customHeight="1" x14ac:dyDescent="0.25">
      <c r="A112" s="378" t="s">
        <v>52</v>
      </c>
      <c r="B112" s="379"/>
      <c r="C112" s="379"/>
      <c r="D112" s="379"/>
      <c r="E112" s="379"/>
      <c r="F112" s="379"/>
      <c r="G112" s="379"/>
      <c r="H112" s="380"/>
      <c r="I112" s="481"/>
      <c r="J112" s="482"/>
      <c r="K112" s="482"/>
      <c r="L112" s="482"/>
      <c r="M112" s="482"/>
      <c r="N112" s="482"/>
      <c r="O112" s="482"/>
      <c r="P112" s="482"/>
      <c r="Q112" s="483"/>
      <c r="R112" s="17">
        <v>0</v>
      </c>
      <c r="S112" s="4"/>
    </row>
    <row r="113" spans="1:19" ht="21" customHeight="1" x14ac:dyDescent="0.25">
      <c r="A113" s="381"/>
      <c r="B113" s="382"/>
      <c r="C113" s="382"/>
      <c r="D113" s="382"/>
      <c r="E113" s="382"/>
      <c r="F113" s="382"/>
      <c r="G113" s="382"/>
      <c r="H113" s="383"/>
      <c r="I113" s="484"/>
      <c r="J113" s="485"/>
      <c r="K113" s="485"/>
      <c r="L113" s="485"/>
      <c r="M113" s="485"/>
      <c r="N113" s="485"/>
      <c r="O113" s="485"/>
      <c r="P113" s="485"/>
      <c r="Q113" s="486"/>
      <c r="R113" s="18">
        <v>0</v>
      </c>
      <c r="S113" s="4"/>
    </row>
    <row r="114" spans="1:19" ht="21" customHeight="1" thickBot="1" x14ac:dyDescent="0.3">
      <c r="A114" s="384"/>
      <c r="B114" s="385"/>
      <c r="C114" s="385"/>
      <c r="D114" s="385"/>
      <c r="E114" s="385"/>
      <c r="F114" s="385"/>
      <c r="G114" s="385"/>
      <c r="H114" s="386"/>
      <c r="I114" s="317" t="s">
        <v>7</v>
      </c>
      <c r="J114" s="318"/>
      <c r="K114" s="318"/>
      <c r="L114" s="318"/>
      <c r="M114" s="318"/>
      <c r="N114" s="318"/>
      <c r="O114" s="318"/>
      <c r="P114" s="318"/>
      <c r="Q114" s="319"/>
      <c r="R114" s="16">
        <f>SUM(R112:R113)</f>
        <v>0</v>
      </c>
      <c r="S114" s="4"/>
    </row>
    <row r="115" spans="1:19" ht="21.75" customHeight="1" thickBot="1" x14ac:dyDescent="0.3">
      <c r="A115" s="423"/>
      <c r="B115" s="423"/>
      <c r="C115" s="423"/>
      <c r="D115" s="423"/>
      <c r="E115" s="423"/>
      <c r="F115" s="423"/>
      <c r="G115" s="423"/>
      <c r="H115" s="423"/>
      <c r="I115" s="423"/>
      <c r="J115" s="423"/>
      <c r="K115" s="423"/>
      <c r="L115" s="423"/>
      <c r="M115" s="423"/>
      <c r="N115" s="423"/>
      <c r="O115" s="423"/>
      <c r="P115" s="423"/>
      <c r="Q115" s="423"/>
      <c r="R115" s="424"/>
      <c r="S115" s="4"/>
    </row>
    <row r="116" spans="1:19" ht="21" customHeight="1" x14ac:dyDescent="0.25">
      <c r="A116" s="378" t="s">
        <v>54</v>
      </c>
      <c r="B116" s="379"/>
      <c r="C116" s="379"/>
      <c r="D116" s="379"/>
      <c r="E116" s="379"/>
      <c r="F116" s="379"/>
      <c r="G116" s="379"/>
      <c r="H116" s="380"/>
      <c r="I116" s="481"/>
      <c r="J116" s="482"/>
      <c r="K116" s="482"/>
      <c r="L116" s="482"/>
      <c r="M116" s="482"/>
      <c r="N116" s="482"/>
      <c r="O116" s="482"/>
      <c r="P116" s="482"/>
      <c r="Q116" s="483"/>
      <c r="R116" s="17">
        <v>0</v>
      </c>
      <c r="S116" s="4"/>
    </row>
    <row r="117" spans="1:19" ht="21" customHeight="1" x14ac:dyDescent="0.25">
      <c r="A117" s="381"/>
      <c r="B117" s="382"/>
      <c r="C117" s="382"/>
      <c r="D117" s="382"/>
      <c r="E117" s="382"/>
      <c r="F117" s="382"/>
      <c r="G117" s="382"/>
      <c r="H117" s="383"/>
      <c r="I117" s="484"/>
      <c r="J117" s="485"/>
      <c r="K117" s="485"/>
      <c r="L117" s="485"/>
      <c r="M117" s="485"/>
      <c r="N117" s="485"/>
      <c r="O117" s="485"/>
      <c r="P117" s="485"/>
      <c r="Q117" s="486"/>
      <c r="R117" s="18">
        <v>0</v>
      </c>
      <c r="S117" s="4"/>
    </row>
    <row r="118" spans="1:19" ht="21" customHeight="1" thickBot="1" x14ac:dyDescent="0.3">
      <c r="A118" s="384"/>
      <c r="B118" s="385"/>
      <c r="C118" s="385"/>
      <c r="D118" s="385"/>
      <c r="E118" s="385"/>
      <c r="F118" s="385"/>
      <c r="G118" s="385"/>
      <c r="H118" s="386"/>
      <c r="I118" s="317" t="s">
        <v>7</v>
      </c>
      <c r="J118" s="318"/>
      <c r="K118" s="318"/>
      <c r="L118" s="318"/>
      <c r="M118" s="318"/>
      <c r="N118" s="318"/>
      <c r="O118" s="318"/>
      <c r="P118" s="318"/>
      <c r="Q118" s="319"/>
      <c r="R118" s="44">
        <f>SUM(R116:R117)</f>
        <v>0</v>
      </c>
      <c r="S118" s="4"/>
    </row>
    <row r="119" spans="1:19" ht="21.75" customHeight="1" thickBot="1" x14ac:dyDescent="0.3">
      <c r="A119" s="320"/>
      <c r="B119" s="320"/>
      <c r="C119" s="320"/>
      <c r="D119" s="320"/>
      <c r="E119" s="320"/>
      <c r="F119" s="320"/>
      <c r="G119" s="320"/>
      <c r="H119" s="320"/>
      <c r="I119" s="320"/>
      <c r="J119" s="320"/>
      <c r="K119" s="320"/>
      <c r="L119" s="320"/>
      <c r="M119" s="320"/>
      <c r="N119" s="320"/>
      <c r="O119" s="320"/>
      <c r="P119" s="320"/>
      <c r="Q119" s="320"/>
      <c r="R119" s="321"/>
      <c r="S119" s="4"/>
    </row>
    <row r="120" spans="1:19" ht="21" customHeight="1" x14ac:dyDescent="0.25">
      <c r="A120" s="378" t="s">
        <v>107</v>
      </c>
      <c r="B120" s="379"/>
      <c r="C120" s="379"/>
      <c r="D120" s="379"/>
      <c r="E120" s="379"/>
      <c r="F120" s="379"/>
      <c r="G120" s="379"/>
      <c r="H120" s="380"/>
      <c r="I120" s="481"/>
      <c r="J120" s="482"/>
      <c r="K120" s="482"/>
      <c r="L120" s="482"/>
      <c r="M120" s="482"/>
      <c r="N120" s="482"/>
      <c r="O120" s="482"/>
      <c r="P120" s="482"/>
      <c r="Q120" s="483"/>
      <c r="R120" s="17">
        <v>0</v>
      </c>
      <c r="S120" s="4"/>
    </row>
    <row r="121" spans="1:19" ht="21" customHeight="1" x14ac:dyDescent="0.25">
      <c r="A121" s="381"/>
      <c r="B121" s="382"/>
      <c r="C121" s="382"/>
      <c r="D121" s="382"/>
      <c r="E121" s="382"/>
      <c r="F121" s="382"/>
      <c r="G121" s="382"/>
      <c r="H121" s="383"/>
      <c r="I121" s="484"/>
      <c r="J121" s="485"/>
      <c r="K121" s="485"/>
      <c r="L121" s="485"/>
      <c r="M121" s="485"/>
      <c r="N121" s="485"/>
      <c r="O121" s="485"/>
      <c r="P121" s="485"/>
      <c r="Q121" s="486"/>
      <c r="R121" s="18">
        <v>0</v>
      </c>
    </row>
    <row r="122" spans="1:19" ht="21" customHeight="1" thickBot="1" x14ac:dyDescent="0.3">
      <c r="A122" s="384"/>
      <c r="B122" s="385"/>
      <c r="C122" s="385"/>
      <c r="D122" s="385"/>
      <c r="E122" s="385"/>
      <c r="F122" s="385"/>
      <c r="G122" s="385"/>
      <c r="H122" s="386"/>
      <c r="I122" s="317" t="s">
        <v>7</v>
      </c>
      <c r="J122" s="318"/>
      <c r="K122" s="318"/>
      <c r="L122" s="318"/>
      <c r="M122" s="318"/>
      <c r="N122" s="318"/>
      <c r="O122" s="318"/>
      <c r="P122" s="318"/>
      <c r="Q122" s="319"/>
      <c r="R122" s="44">
        <f>SUM(R120:R121)</f>
        <v>0</v>
      </c>
    </row>
    <row r="123" spans="1:19" ht="21.75" customHeight="1" thickBot="1" x14ac:dyDescent="0.3">
      <c r="A123" s="320"/>
      <c r="B123" s="320"/>
      <c r="C123" s="320"/>
      <c r="D123" s="320"/>
      <c r="E123" s="320"/>
      <c r="F123" s="320"/>
      <c r="G123" s="320"/>
      <c r="H123" s="320"/>
      <c r="I123" s="320"/>
      <c r="J123" s="320"/>
      <c r="K123" s="320"/>
      <c r="L123" s="320"/>
      <c r="M123" s="320"/>
      <c r="N123" s="320"/>
      <c r="O123" s="320"/>
      <c r="P123" s="320"/>
      <c r="Q123" s="320"/>
      <c r="R123" s="321"/>
    </row>
    <row r="124" spans="1:19" ht="21" customHeight="1" thickBot="1" x14ac:dyDescent="0.3">
      <c r="A124" s="420" t="s">
        <v>55</v>
      </c>
      <c r="B124" s="421"/>
      <c r="C124" s="421"/>
      <c r="D124" s="421"/>
      <c r="E124" s="421"/>
      <c r="F124" s="421"/>
      <c r="G124" s="421"/>
      <c r="H124" s="422"/>
      <c r="I124" s="438"/>
      <c r="J124" s="320"/>
      <c r="K124" s="320"/>
      <c r="L124" s="320"/>
      <c r="M124" s="320"/>
      <c r="N124" s="320"/>
      <c r="O124" s="320"/>
      <c r="P124" s="321"/>
      <c r="Q124" s="370">
        <f>SUM(R34,R37,R38,R47,R57,R52,R70,R81,R88,R95,R114,R104,R110,R118,R122)</f>
        <v>0</v>
      </c>
      <c r="R124" s="371"/>
    </row>
    <row r="125" spans="1:19" ht="21" customHeight="1" thickBot="1" x14ac:dyDescent="0.3">
      <c r="A125" s="429"/>
      <c r="B125" s="429"/>
      <c r="C125" s="429"/>
      <c r="D125" s="429"/>
      <c r="E125" s="429"/>
      <c r="F125" s="429"/>
      <c r="G125" s="429"/>
      <c r="H125" s="429"/>
      <c r="I125" s="429"/>
      <c r="J125" s="429"/>
      <c r="K125" s="429"/>
      <c r="L125" s="429"/>
      <c r="M125" s="429"/>
      <c r="N125" s="429"/>
      <c r="O125" s="429"/>
      <c r="P125" s="429"/>
      <c r="Q125" s="429"/>
      <c r="R125" s="430"/>
    </row>
    <row r="126" spans="1:19" ht="21" customHeight="1" x14ac:dyDescent="0.25">
      <c r="A126" s="379" t="s">
        <v>106</v>
      </c>
      <c r="B126" s="379"/>
      <c r="C126" s="379"/>
      <c r="D126" s="379"/>
      <c r="E126" s="379"/>
      <c r="F126" s="379"/>
      <c r="G126" s="379"/>
      <c r="H126" s="379"/>
      <c r="I126" s="439" t="s">
        <v>176</v>
      </c>
      <c r="J126" s="440"/>
      <c r="K126" s="440"/>
      <c r="L126" s="440"/>
      <c r="M126" s="440"/>
      <c r="N126" s="440"/>
      <c r="O126" s="440"/>
      <c r="P126" s="441"/>
      <c r="Q126" s="448">
        <f>SUM(R34,R37,R38,R47,R52,R70,R81,R88,R95,U106,U107,U108,U109,)*CUMULATIVE!Q1</f>
        <v>0</v>
      </c>
      <c r="R126" s="449"/>
    </row>
    <row r="127" spans="1:19" ht="21" customHeight="1" x14ac:dyDescent="0.25">
      <c r="A127" s="382"/>
      <c r="B127" s="382"/>
      <c r="C127" s="382"/>
      <c r="D127" s="382"/>
      <c r="E127" s="382"/>
      <c r="F127" s="382"/>
      <c r="G127" s="382"/>
      <c r="H127" s="382"/>
      <c r="I127" s="442"/>
      <c r="J127" s="443"/>
      <c r="K127" s="443"/>
      <c r="L127" s="443"/>
      <c r="M127" s="443"/>
      <c r="N127" s="443"/>
      <c r="O127" s="443"/>
      <c r="P127" s="444"/>
      <c r="Q127" s="450"/>
      <c r="R127" s="451"/>
    </row>
    <row r="128" spans="1:19" ht="21.75" customHeight="1" thickBot="1" x14ac:dyDescent="0.3">
      <c r="A128" s="385"/>
      <c r="B128" s="385"/>
      <c r="C128" s="385"/>
      <c r="D128" s="385"/>
      <c r="E128" s="385"/>
      <c r="F128" s="385"/>
      <c r="G128" s="385"/>
      <c r="H128" s="385"/>
      <c r="I128" s="445"/>
      <c r="J128" s="446"/>
      <c r="K128" s="446"/>
      <c r="L128" s="446"/>
      <c r="M128" s="446"/>
      <c r="N128" s="446"/>
      <c r="O128" s="446"/>
      <c r="P128" s="447"/>
      <c r="Q128" s="452"/>
      <c r="R128" s="453"/>
    </row>
    <row r="129" spans="1:19" ht="21" customHeight="1" thickBot="1" x14ac:dyDescent="0.3">
      <c r="A129" s="431"/>
      <c r="B129" s="431"/>
      <c r="C129" s="431"/>
      <c r="D129" s="431"/>
      <c r="E129" s="431"/>
      <c r="F129" s="431"/>
      <c r="G129" s="431"/>
      <c r="H129" s="431"/>
      <c r="I129" s="431"/>
      <c r="J129" s="431"/>
      <c r="K129" s="431"/>
      <c r="L129" s="431"/>
      <c r="M129" s="431"/>
      <c r="N129" s="431"/>
      <c r="O129" s="431"/>
      <c r="P129" s="431"/>
      <c r="Q129" s="431"/>
      <c r="R129" s="432"/>
    </row>
    <row r="130" spans="1:19" ht="21" customHeight="1" thickBot="1" x14ac:dyDescent="0.3">
      <c r="A130" s="420" t="s">
        <v>56</v>
      </c>
      <c r="B130" s="421"/>
      <c r="C130" s="421"/>
      <c r="D130" s="421"/>
      <c r="E130" s="421"/>
      <c r="F130" s="421"/>
      <c r="G130" s="421"/>
      <c r="H130" s="422"/>
      <c r="I130" s="435"/>
      <c r="J130" s="436"/>
      <c r="K130" s="436"/>
      <c r="L130" s="436"/>
      <c r="M130" s="436"/>
      <c r="N130" s="436"/>
      <c r="O130" s="436"/>
      <c r="P130" s="437"/>
      <c r="Q130" s="433">
        <f>SUM(Q124,Q126)</f>
        <v>0</v>
      </c>
      <c r="R130" s="434"/>
    </row>
    <row r="131" spans="1:19" ht="18" x14ac:dyDescent="0.25">
      <c r="A131" s="8"/>
      <c r="B131" s="45"/>
      <c r="C131" s="8"/>
      <c r="H131" s="9"/>
      <c r="I131" s="6"/>
      <c r="J131" s="6"/>
      <c r="K131" s="4"/>
      <c r="L131" s="6"/>
      <c r="N131" s="4"/>
      <c r="O131" s="4"/>
      <c r="P131" s="4"/>
      <c r="Q131" s="4"/>
      <c r="R131" s="4"/>
      <c r="S131" s="4"/>
    </row>
    <row r="132" spans="1:19" x14ac:dyDescent="0.25">
      <c r="A132" s="8"/>
      <c r="B132" s="8"/>
      <c r="C132" s="8"/>
      <c r="H132" s="9"/>
      <c r="I132" s="6"/>
      <c r="J132" s="6"/>
      <c r="K132" s="4"/>
      <c r="L132" s="6"/>
      <c r="N132" s="4"/>
      <c r="O132" s="4"/>
      <c r="P132" s="4"/>
      <c r="Q132" s="4"/>
      <c r="R132" s="4"/>
      <c r="S132" s="4"/>
    </row>
    <row r="133" spans="1:19" x14ac:dyDescent="0.25">
      <c r="A133" s="8"/>
      <c r="B133" s="8"/>
      <c r="C133" s="8"/>
      <c r="H133" s="9"/>
      <c r="I133" s="6"/>
      <c r="J133" s="6"/>
      <c r="K133" s="4"/>
      <c r="L133" s="6"/>
      <c r="N133" s="4"/>
      <c r="O133" s="4"/>
      <c r="P133" s="4"/>
      <c r="Q133" s="4"/>
      <c r="R133" s="4"/>
      <c r="S133" s="4"/>
    </row>
    <row r="134" spans="1:19" x14ac:dyDescent="0.25">
      <c r="A134" s="8"/>
      <c r="B134" s="8"/>
      <c r="C134" s="8"/>
      <c r="H134" s="9"/>
      <c r="I134" s="6"/>
      <c r="J134" s="6"/>
      <c r="K134" s="4"/>
      <c r="L134" s="6"/>
      <c r="N134" s="4"/>
      <c r="O134" s="4"/>
      <c r="P134" s="4"/>
      <c r="Q134" s="4"/>
      <c r="R134" s="4"/>
      <c r="S134" s="4"/>
    </row>
    <row r="135" spans="1:19" ht="60.75" customHeight="1" x14ac:dyDescent="0.25">
      <c r="A135" s="8"/>
      <c r="B135" s="8"/>
      <c r="C135" s="8"/>
      <c r="H135" s="9"/>
      <c r="I135" s="6"/>
      <c r="J135" s="6"/>
      <c r="K135" s="6"/>
      <c r="L135" s="6"/>
      <c r="N135" s="4"/>
      <c r="O135" s="4"/>
      <c r="P135" s="4"/>
      <c r="Q135" s="4"/>
      <c r="R135" s="4"/>
      <c r="S135" s="4"/>
    </row>
    <row r="136" spans="1:19" x14ac:dyDescent="0.25">
      <c r="A136" s="8"/>
      <c r="B136" s="8"/>
      <c r="C136" s="8"/>
      <c r="H136" s="9"/>
      <c r="I136" s="6"/>
      <c r="J136" s="6"/>
      <c r="K136" s="6"/>
      <c r="L136" s="6"/>
      <c r="N136" s="4"/>
      <c r="O136" s="4"/>
      <c r="P136" s="4"/>
      <c r="Q136" s="4"/>
      <c r="R136" s="4"/>
      <c r="S136" s="4"/>
    </row>
    <row r="137" spans="1:19" ht="60.75" customHeight="1" x14ac:dyDescent="0.25"/>
    <row r="139" spans="1:19" ht="60.75" customHeight="1" x14ac:dyDescent="0.25"/>
  </sheetData>
  <sheetProtection selectLockedCells="1"/>
  <mergeCells count="233">
    <mergeCell ref="I74:Q74"/>
    <mergeCell ref="I75:Q75"/>
    <mergeCell ref="I76:Q76"/>
    <mergeCell ref="I77:Q77"/>
    <mergeCell ref="I78:Q78"/>
    <mergeCell ref="A116:H118"/>
    <mergeCell ref="I116:Q116"/>
    <mergeCell ref="I117:Q117"/>
    <mergeCell ref="I118:Q118"/>
    <mergeCell ref="L101:O101"/>
    <mergeCell ref="I102:K102"/>
    <mergeCell ref="L102:O102"/>
    <mergeCell ref="P102:Q102"/>
    <mergeCell ref="N87:O87"/>
    <mergeCell ref="I107:Q107"/>
    <mergeCell ref="P101:Q101"/>
    <mergeCell ref="I103:K103"/>
    <mergeCell ref="L103:O103"/>
    <mergeCell ref="P103:Q103"/>
    <mergeCell ref="N91:O91"/>
    <mergeCell ref="A89:R89"/>
    <mergeCell ref="I93:J93"/>
    <mergeCell ref="L93:M93"/>
    <mergeCell ref="N93:O93"/>
    <mergeCell ref="A119:R119"/>
    <mergeCell ref="I112:Q112"/>
    <mergeCell ref="I113:Q113"/>
    <mergeCell ref="I114:Q114"/>
    <mergeCell ref="I104:Q104"/>
    <mergeCell ref="A105:R105"/>
    <mergeCell ref="A106:H110"/>
    <mergeCell ref="I106:Q106"/>
    <mergeCell ref="I109:Q109"/>
    <mergeCell ref="I110:Q110"/>
    <mergeCell ref="I108:Q108"/>
    <mergeCell ref="A115:R115"/>
    <mergeCell ref="A97:H104"/>
    <mergeCell ref="I97:K97"/>
    <mergeCell ref="L97:O97"/>
    <mergeCell ref="P97:Q97"/>
    <mergeCell ref="I98:K98"/>
    <mergeCell ref="L98:O98"/>
    <mergeCell ref="I100:K100"/>
    <mergeCell ref="L100:O100"/>
    <mergeCell ref="A112:H114"/>
    <mergeCell ref="A111:R111"/>
    <mergeCell ref="P100:Q100"/>
    <mergeCell ref="I101:K101"/>
    <mergeCell ref="A129:R129"/>
    <mergeCell ref="A130:H130"/>
    <mergeCell ref="I130:P130"/>
    <mergeCell ref="Q130:R130"/>
    <mergeCell ref="A120:H122"/>
    <mergeCell ref="I120:Q120"/>
    <mergeCell ref="I121:Q121"/>
    <mergeCell ref="I122:Q122"/>
    <mergeCell ref="A123:R123"/>
    <mergeCell ref="A124:H124"/>
    <mergeCell ref="I124:P124"/>
    <mergeCell ref="Q124:R124"/>
    <mergeCell ref="A125:R125"/>
    <mergeCell ref="A126:H128"/>
    <mergeCell ref="I126:P128"/>
    <mergeCell ref="Q126:R128"/>
    <mergeCell ref="I94:J94"/>
    <mergeCell ref="L94:M94"/>
    <mergeCell ref="A90:H95"/>
    <mergeCell ref="I90:J90"/>
    <mergeCell ref="L91:M91"/>
    <mergeCell ref="L90:M90"/>
    <mergeCell ref="L92:M92"/>
    <mergeCell ref="N92:O92"/>
    <mergeCell ref="N90:O90"/>
    <mergeCell ref="I92:J92"/>
    <mergeCell ref="I91:J91"/>
    <mergeCell ref="N94:O94"/>
    <mergeCell ref="I95:Q95"/>
    <mergeCell ref="A71:R71"/>
    <mergeCell ref="A72:H81"/>
    <mergeCell ref="I72:Q72"/>
    <mergeCell ref="I73:Q73"/>
    <mergeCell ref="I79:Q79"/>
    <mergeCell ref="I80:Q80"/>
    <mergeCell ref="I81:Q81"/>
    <mergeCell ref="A82:R82"/>
    <mergeCell ref="A83:H88"/>
    <mergeCell ref="I83:J83"/>
    <mergeCell ref="L83:M83"/>
    <mergeCell ref="N83:O83"/>
    <mergeCell ref="I84:J84"/>
    <mergeCell ref="L84:M84"/>
    <mergeCell ref="N84:O84"/>
    <mergeCell ref="I85:J85"/>
    <mergeCell ref="I88:Q88"/>
    <mergeCell ref="L85:M85"/>
    <mergeCell ref="N85:O85"/>
    <mergeCell ref="I86:J86"/>
    <mergeCell ref="L86:M86"/>
    <mergeCell ref="N86:O86"/>
    <mergeCell ref="I87:J87"/>
    <mergeCell ref="L87:M87"/>
    <mergeCell ref="A58:R58"/>
    <mergeCell ref="A59:H70"/>
    <mergeCell ref="I59:Q59"/>
    <mergeCell ref="I60:Q60"/>
    <mergeCell ref="I61:Q61"/>
    <mergeCell ref="I62:Q62"/>
    <mergeCell ref="I63:Q63"/>
    <mergeCell ref="I64:Q64"/>
    <mergeCell ref="I65:Q65"/>
    <mergeCell ref="I66:Q66"/>
    <mergeCell ref="I67:Q67"/>
    <mergeCell ref="I68:Q68"/>
    <mergeCell ref="I69:Q69"/>
    <mergeCell ref="I70:Q70"/>
    <mergeCell ref="A53:R53"/>
    <mergeCell ref="A54:H57"/>
    <mergeCell ref="I54:Q54"/>
    <mergeCell ref="I55:Q55"/>
    <mergeCell ref="I56:Q56"/>
    <mergeCell ref="I57:Q57"/>
    <mergeCell ref="I47:P47"/>
    <mergeCell ref="A48:R48"/>
    <mergeCell ref="A49:H52"/>
    <mergeCell ref="I49:Q49"/>
    <mergeCell ref="I50:Q50"/>
    <mergeCell ref="I51:Q51"/>
    <mergeCell ref="I52:Q52"/>
    <mergeCell ref="I41:J41"/>
    <mergeCell ref="K41:L41"/>
    <mergeCell ref="I44:J44"/>
    <mergeCell ref="K44:L44"/>
    <mergeCell ref="A35:R35"/>
    <mergeCell ref="A36:H38"/>
    <mergeCell ref="I36:L36"/>
    <mergeCell ref="I38:L38"/>
    <mergeCell ref="A39:R39"/>
    <mergeCell ref="A40:H47"/>
    <mergeCell ref="I40:J40"/>
    <mergeCell ref="K40:L40"/>
    <mergeCell ref="I42:J42"/>
    <mergeCell ref="K42:L42"/>
    <mergeCell ref="I43:J43"/>
    <mergeCell ref="K43:L43"/>
    <mergeCell ref="I37:L37"/>
    <mergeCell ref="I45:J45"/>
    <mergeCell ref="K45:L45"/>
    <mergeCell ref="I46:J46"/>
    <mergeCell ref="K46:L46"/>
    <mergeCell ref="A31:H34"/>
    <mergeCell ref="I31:M33"/>
    <mergeCell ref="N31:Q33"/>
    <mergeCell ref="R31:R33"/>
    <mergeCell ref="I34:M34"/>
    <mergeCell ref="N34:Q34"/>
    <mergeCell ref="L19:L20"/>
    <mergeCell ref="M19:M20"/>
    <mergeCell ref="N19:N20"/>
    <mergeCell ref="O19:O20"/>
    <mergeCell ref="A28:O28"/>
    <mergeCell ref="A29:R30"/>
    <mergeCell ref="A15:I15"/>
    <mergeCell ref="J15:L15"/>
    <mergeCell ref="M15:O15"/>
    <mergeCell ref="P15:R15"/>
    <mergeCell ref="A16:R16"/>
    <mergeCell ref="A17:A20"/>
    <mergeCell ref="B17:B20"/>
    <mergeCell ref="C17:C20"/>
    <mergeCell ref="D17:K17"/>
    <mergeCell ref="L17:O17"/>
    <mergeCell ref="P17:P20"/>
    <mergeCell ref="Q17:Q20"/>
    <mergeCell ref="R17:R20"/>
    <mergeCell ref="D18:G18"/>
    <mergeCell ref="H18:K18"/>
    <mergeCell ref="L18:O18"/>
    <mergeCell ref="D19:D20"/>
    <mergeCell ref="E19:E20"/>
    <mergeCell ref="F19:F20"/>
    <mergeCell ref="G19:G20"/>
    <mergeCell ref="H19:H20"/>
    <mergeCell ref="I19:I20"/>
    <mergeCell ref="J19:J20"/>
    <mergeCell ref="K19:K20"/>
    <mergeCell ref="D13:F13"/>
    <mergeCell ref="G13:I13"/>
    <mergeCell ref="J13:L13"/>
    <mergeCell ref="M13:O13"/>
    <mergeCell ref="P13:R13"/>
    <mergeCell ref="D14:F14"/>
    <mergeCell ref="G14:I14"/>
    <mergeCell ref="J14:L14"/>
    <mergeCell ref="M14:O14"/>
    <mergeCell ref="P14:R14"/>
    <mergeCell ref="D9:F9"/>
    <mergeCell ref="G9:I9"/>
    <mergeCell ref="J9:L9"/>
    <mergeCell ref="M9:O9"/>
    <mergeCell ref="D12:F12"/>
    <mergeCell ref="G12:I12"/>
    <mergeCell ref="J12:L12"/>
    <mergeCell ref="M12:O12"/>
    <mergeCell ref="P12:R12"/>
    <mergeCell ref="D11:F11"/>
    <mergeCell ref="G11:I11"/>
    <mergeCell ref="J11:L11"/>
    <mergeCell ref="M11:O11"/>
    <mergeCell ref="P11:R11"/>
    <mergeCell ref="A96:R96"/>
    <mergeCell ref="I99:K99"/>
    <mergeCell ref="L99:O99"/>
    <mergeCell ref="P99:Q99"/>
    <mergeCell ref="P98:Q98"/>
    <mergeCell ref="A1:B1"/>
    <mergeCell ref="C1:F1"/>
    <mergeCell ref="G1:R3"/>
    <mergeCell ref="A2:B2"/>
    <mergeCell ref="C2:F2"/>
    <mergeCell ref="A3:B3"/>
    <mergeCell ref="C3:F3"/>
    <mergeCell ref="P9:R9"/>
    <mergeCell ref="D10:F10"/>
    <mergeCell ref="G10:I10"/>
    <mergeCell ref="J10:L10"/>
    <mergeCell ref="M10:O10"/>
    <mergeCell ref="P10:R10"/>
    <mergeCell ref="A4:R5"/>
    <mergeCell ref="A6:R6"/>
    <mergeCell ref="A7:A9"/>
    <mergeCell ref="B7:B9"/>
    <mergeCell ref="C7:C9"/>
    <mergeCell ref="D7:R8"/>
  </mergeCells>
  <pageMargins left="0.7" right="0.7" top="0.75" bottom="0.75" header="0.3" footer="0.3"/>
  <pageSetup scale="34"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39"/>
  <sheetViews>
    <sheetView zoomScale="70" zoomScaleNormal="70" workbookViewId="0">
      <selection sqref="A1:B1"/>
    </sheetView>
  </sheetViews>
  <sheetFormatPr defaultColWidth="9.140625" defaultRowHeight="15" x14ac:dyDescent="0.25"/>
  <cols>
    <col min="1" max="1" width="20.140625" style="4" customWidth="1"/>
    <col min="2" max="2" width="12.5703125" style="4" customWidth="1"/>
    <col min="3" max="3" width="15.140625" style="6" customWidth="1"/>
    <col min="4" max="4" width="12.85546875" style="7" customWidth="1"/>
    <col min="5" max="5" width="12.85546875" style="6" customWidth="1"/>
    <col min="6" max="6" width="13.7109375" style="6" customWidth="1"/>
    <col min="7" max="7" width="12.7109375" style="6" customWidth="1"/>
    <col min="8" max="8" width="12.5703125" style="7" customWidth="1"/>
    <col min="9" max="9" width="12.7109375" style="8" customWidth="1"/>
    <col min="10" max="11" width="12.5703125" style="8" customWidth="1"/>
    <col min="12" max="12" width="13" style="7" customWidth="1"/>
    <col min="13" max="13" width="14.42578125" style="6" customWidth="1"/>
    <col min="14" max="14" width="17.5703125" style="6" customWidth="1"/>
    <col min="15" max="15" width="12.5703125" style="6" customWidth="1"/>
    <col min="16" max="16" width="14.28515625" style="9" customWidth="1"/>
    <col min="17" max="17" width="15.7109375" style="6" customWidth="1"/>
    <col min="18" max="18" width="22.85546875" style="6" customWidth="1"/>
    <col min="19" max="19" width="2.85546875" style="6" customWidth="1"/>
    <col min="20" max="20" width="9.140625" style="4"/>
    <col min="21" max="21" width="11.85546875" style="4" customWidth="1"/>
    <col min="22" max="22" width="56.28515625" style="4" bestFit="1" customWidth="1"/>
    <col min="23" max="16384" width="9.140625" style="4"/>
  </cols>
  <sheetData>
    <row r="1" spans="1:19" ht="24" customHeight="1" x14ac:dyDescent="0.35">
      <c r="A1" s="454" t="s">
        <v>66</v>
      </c>
      <c r="B1" s="455"/>
      <c r="C1" s="456">
        <f>SUM(R34,R37,R38,R47,R52,R57,R70,R81,R88,R114,R104,R110,R118,R122)</f>
        <v>0</v>
      </c>
      <c r="D1" s="457"/>
      <c r="E1" s="457"/>
      <c r="F1" s="458"/>
      <c r="G1" s="414" t="s">
        <v>94</v>
      </c>
      <c r="H1" s="415"/>
      <c r="I1" s="415"/>
      <c r="J1" s="415"/>
      <c r="K1" s="415"/>
      <c r="L1" s="415"/>
      <c r="M1" s="415"/>
      <c r="N1" s="415"/>
      <c r="O1" s="415"/>
      <c r="P1" s="415"/>
      <c r="Q1" s="415"/>
      <c r="R1" s="416"/>
      <c r="S1" s="4"/>
    </row>
    <row r="2" spans="1:19" ht="21" x14ac:dyDescent="0.35">
      <c r="A2" s="459" t="s">
        <v>67</v>
      </c>
      <c r="B2" s="460"/>
      <c r="C2" s="461">
        <f>SUM(R34,R37,R38,R47,R52,R70,R81,R88,R95)*CUMULATIVE!Q1</f>
        <v>0</v>
      </c>
      <c r="D2" s="462"/>
      <c r="E2" s="462"/>
      <c r="F2" s="463"/>
      <c r="G2" s="417"/>
      <c r="H2" s="417"/>
      <c r="I2" s="417"/>
      <c r="J2" s="417"/>
      <c r="K2" s="417"/>
      <c r="L2" s="417"/>
      <c r="M2" s="417"/>
      <c r="N2" s="417"/>
      <c r="O2" s="417"/>
      <c r="P2" s="417"/>
      <c r="Q2" s="417"/>
      <c r="R2" s="418"/>
      <c r="S2" s="4"/>
    </row>
    <row r="3" spans="1:19" s="5" customFormat="1" ht="21.75" thickBot="1" x14ac:dyDescent="0.4">
      <c r="A3" s="461" t="s">
        <v>68</v>
      </c>
      <c r="B3" s="463"/>
      <c r="C3" s="461">
        <f>SUM(C1:C2)</f>
        <v>0</v>
      </c>
      <c r="D3" s="462"/>
      <c r="E3" s="462"/>
      <c r="F3" s="463"/>
      <c r="G3" s="417"/>
      <c r="H3" s="417"/>
      <c r="I3" s="417"/>
      <c r="J3" s="417"/>
      <c r="K3" s="417"/>
      <c r="L3" s="417"/>
      <c r="M3" s="417"/>
      <c r="N3" s="417"/>
      <c r="O3" s="417"/>
      <c r="P3" s="417"/>
      <c r="Q3" s="417"/>
      <c r="R3" s="418"/>
    </row>
    <row r="4" spans="1:19" s="5" customFormat="1" ht="23.25" customHeight="1" x14ac:dyDescent="0.25">
      <c r="A4" s="346" t="s">
        <v>92</v>
      </c>
      <c r="B4" s="347"/>
      <c r="C4" s="347"/>
      <c r="D4" s="347"/>
      <c r="E4" s="347"/>
      <c r="F4" s="347"/>
      <c r="G4" s="347"/>
      <c r="H4" s="347"/>
      <c r="I4" s="347"/>
      <c r="J4" s="347"/>
      <c r="K4" s="347"/>
      <c r="L4" s="347"/>
      <c r="M4" s="347"/>
      <c r="N4" s="347"/>
      <c r="O4" s="347"/>
      <c r="P4" s="347"/>
      <c r="Q4" s="347"/>
      <c r="R4" s="348"/>
    </row>
    <row r="5" spans="1:19" s="5" customFormat="1" ht="21.75" customHeight="1" x14ac:dyDescent="0.25">
      <c r="A5" s="349"/>
      <c r="B5" s="350"/>
      <c r="C5" s="350"/>
      <c r="D5" s="350"/>
      <c r="E5" s="350"/>
      <c r="F5" s="350"/>
      <c r="G5" s="350"/>
      <c r="H5" s="350"/>
      <c r="I5" s="350"/>
      <c r="J5" s="350"/>
      <c r="K5" s="350"/>
      <c r="L5" s="350"/>
      <c r="M5" s="350"/>
      <c r="N5" s="350"/>
      <c r="O5" s="350"/>
      <c r="P5" s="350"/>
      <c r="Q5" s="350"/>
      <c r="R5" s="351"/>
    </row>
    <row r="6" spans="1:19" s="5" customFormat="1" ht="26.25" x14ac:dyDescent="0.4">
      <c r="A6" s="335" t="s">
        <v>89</v>
      </c>
      <c r="B6" s="336"/>
      <c r="C6" s="336"/>
      <c r="D6" s="336"/>
      <c r="E6" s="336"/>
      <c r="F6" s="336"/>
      <c r="G6" s="336"/>
      <c r="H6" s="336"/>
      <c r="I6" s="336"/>
      <c r="J6" s="336"/>
      <c r="K6" s="336"/>
      <c r="L6" s="336"/>
      <c r="M6" s="336"/>
      <c r="N6" s="336"/>
      <c r="O6" s="336"/>
      <c r="P6" s="336"/>
      <c r="Q6" s="336"/>
      <c r="R6" s="337"/>
    </row>
    <row r="7" spans="1:19" ht="21" customHeight="1" x14ac:dyDescent="0.25">
      <c r="A7" s="465" t="s">
        <v>0</v>
      </c>
      <c r="B7" s="360" t="s">
        <v>1</v>
      </c>
      <c r="C7" s="404" t="s">
        <v>3</v>
      </c>
      <c r="D7" s="479" t="s">
        <v>40</v>
      </c>
      <c r="E7" s="470"/>
      <c r="F7" s="470"/>
      <c r="G7" s="470"/>
      <c r="H7" s="470"/>
      <c r="I7" s="470"/>
      <c r="J7" s="470"/>
      <c r="K7" s="470"/>
      <c r="L7" s="470"/>
      <c r="M7" s="470"/>
      <c r="N7" s="470"/>
      <c r="O7" s="470"/>
      <c r="P7" s="470"/>
      <c r="Q7" s="470"/>
      <c r="R7" s="471"/>
      <c r="S7" s="4"/>
    </row>
    <row r="8" spans="1:19" ht="21" customHeight="1" x14ac:dyDescent="0.25">
      <c r="A8" s="465"/>
      <c r="B8" s="360"/>
      <c r="C8" s="404"/>
      <c r="D8" s="480"/>
      <c r="E8" s="472"/>
      <c r="F8" s="472"/>
      <c r="G8" s="472"/>
      <c r="H8" s="472"/>
      <c r="I8" s="472"/>
      <c r="J8" s="472"/>
      <c r="K8" s="472"/>
      <c r="L8" s="472"/>
      <c r="M8" s="472"/>
      <c r="N8" s="472"/>
      <c r="O8" s="472"/>
      <c r="P8" s="472"/>
      <c r="Q8" s="472"/>
      <c r="R8" s="473"/>
      <c r="S8" s="4"/>
    </row>
    <row r="9" spans="1:19" ht="133.5" customHeight="1" x14ac:dyDescent="0.25">
      <c r="A9" s="466"/>
      <c r="B9" s="361"/>
      <c r="C9" s="405"/>
      <c r="D9" s="598" t="s">
        <v>86</v>
      </c>
      <c r="E9" s="474"/>
      <c r="F9" s="474"/>
      <c r="G9" s="343" t="s">
        <v>77</v>
      </c>
      <c r="H9" s="344"/>
      <c r="I9" s="345"/>
      <c r="J9" s="341" t="s">
        <v>76</v>
      </c>
      <c r="K9" s="341"/>
      <c r="L9" s="342"/>
      <c r="M9" s="419" t="s">
        <v>185</v>
      </c>
      <c r="N9" s="341"/>
      <c r="O9" s="342"/>
      <c r="P9" s="475" t="s">
        <v>78</v>
      </c>
      <c r="Q9" s="476"/>
      <c r="R9" s="477"/>
      <c r="S9" s="4"/>
    </row>
    <row r="10" spans="1:19" ht="21" customHeight="1" x14ac:dyDescent="0.25">
      <c r="A10" s="22" t="str">
        <f>'YEAR 4'!A10</f>
        <v>Name - 12 Month</v>
      </c>
      <c r="B10" s="23">
        <f>'YEAR 4'!B10</f>
        <v>0</v>
      </c>
      <c r="C10" s="24">
        <f>IF('YEAR 4'!C10,'YEAR 4'!C10*0.03+'YEAR 4'!C10,0)</f>
        <v>0</v>
      </c>
      <c r="D10" s="597"/>
      <c r="E10" s="330"/>
      <c r="F10" s="331"/>
      <c r="G10" s="327">
        <f>SUM(D10*12)</f>
        <v>0</v>
      </c>
      <c r="H10" s="328"/>
      <c r="I10" s="329"/>
      <c r="J10" s="332">
        <f>C10*D10</f>
        <v>0</v>
      </c>
      <c r="K10" s="332"/>
      <c r="L10" s="332"/>
      <c r="M10" s="332">
        <f>SUM(J10*'Fringe Benefits _ Change Yearly'!B5)+('Fringe Benefits _ Change Yearly'!B6*G10)</f>
        <v>0</v>
      </c>
      <c r="N10" s="332"/>
      <c r="O10" s="332"/>
      <c r="P10" s="356">
        <f>SUM(J10,M10)</f>
        <v>0</v>
      </c>
      <c r="Q10" s="357"/>
      <c r="R10" s="358"/>
      <c r="S10" s="4"/>
    </row>
    <row r="11" spans="1:19" ht="21" customHeight="1" x14ac:dyDescent="0.25">
      <c r="A11" s="22" t="str">
        <f>'YEAR 4'!A11</f>
        <v>Name - 12 Month</v>
      </c>
      <c r="B11" s="23">
        <f>'YEAR 4'!B11</f>
        <v>0</v>
      </c>
      <c r="C11" s="24">
        <f>IF('YEAR 4'!C11,'YEAR 4'!C11*0.03+'YEAR 4'!C11,0)</f>
        <v>0</v>
      </c>
      <c r="D11" s="597"/>
      <c r="E11" s="330"/>
      <c r="F11" s="331"/>
      <c r="G11" s="327">
        <f>SUM(D11*12)</f>
        <v>0</v>
      </c>
      <c r="H11" s="328"/>
      <c r="I11" s="329"/>
      <c r="J11" s="332">
        <f>C11*D11</f>
        <v>0</v>
      </c>
      <c r="K11" s="332"/>
      <c r="L11" s="332"/>
      <c r="M11" s="332">
        <f>SUM(J11*'Fringe Benefits _ Change Yearly'!B5)+('Fringe Benefits _ Change Yearly'!B6*G11)</f>
        <v>0</v>
      </c>
      <c r="N11" s="332"/>
      <c r="O11" s="332"/>
      <c r="P11" s="356">
        <f>SUM(J11,M11)</f>
        <v>0</v>
      </c>
      <c r="Q11" s="357"/>
      <c r="R11" s="358"/>
      <c r="S11" s="4"/>
    </row>
    <row r="12" spans="1:19" ht="21" customHeight="1" x14ac:dyDescent="0.25">
      <c r="A12" s="22" t="str">
        <f>'YEAR 4'!A12</f>
        <v>Name - 12 Month</v>
      </c>
      <c r="B12" s="23">
        <f>'YEAR 4'!B12</f>
        <v>0</v>
      </c>
      <c r="C12" s="24">
        <f>IF('YEAR 4'!C12,'YEAR 4'!C12*0.03+'YEAR 4'!C12,0)</f>
        <v>0</v>
      </c>
      <c r="D12" s="599"/>
      <c r="E12" s="330"/>
      <c r="F12" s="331"/>
      <c r="G12" s="327">
        <f t="shared" ref="G12:G14" si="0">SUM(D12*12)</f>
        <v>0</v>
      </c>
      <c r="H12" s="328"/>
      <c r="I12" s="329"/>
      <c r="J12" s="332">
        <f t="shared" ref="J12:J14" si="1">C12*D12</f>
        <v>0</v>
      </c>
      <c r="K12" s="332"/>
      <c r="L12" s="332"/>
      <c r="M12" s="332">
        <f>SUM(J12*'Fringe Benefits _ Change Yearly'!B5)+('Fringe Benefits _ Change Yearly'!B6*G12)</f>
        <v>0</v>
      </c>
      <c r="N12" s="332"/>
      <c r="O12" s="332"/>
      <c r="P12" s="356">
        <f>SUM(J12,M12)</f>
        <v>0</v>
      </c>
      <c r="Q12" s="357"/>
      <c r="R12" s="358"/>
      <c r="S12" s="4"/>
    </row>
    <row r="13" spans="1:19" ht="21" customHeight="1" x14ac:dyDescent="0.25">
      <c r="A13" s="22" t="str">
        <f>'YEAR 4'!A13</f>
        <v>Name - 12 Month</v>
      </c>
      <c r="B13" s="23">
        <f>'YEAR 4'!B13</f>
        <v>0</v>
      </c>
      <c r="C13" s="24">
        <f>IF('YEAR 4'!C13,'YEAR 4'!C13*0.03+'YEAR 4'!C13,0)</f>
        <v>0</v>
      </c>
      <c r="D13" s="597"/>
      <c r="E13" s="330"/>
      <c r="F13" s="331"/>
      <c r="G13" s="327">
        <f t="shared" si="0"/>
        <v>0</v>
      </c>
      <c r="H13" s="328"/>
      <c r="I13" s="329"/>
      <c r="J13" s="332">
        <f t="shared" si="1"/>
        <v>0</v>
      </c>
      <c r="K13" s="332"/>
      <c r="L13" s="332"/>
      <c r="M13" s="332">
        <f>SUM(J13*'Fringe Benefits _ Change Yearly'!B5)+('Fringe Benefits _ Change Yearly'!B6*G13)</f>
        <v>0</v>
      </c>
      <c r="N13" s="332"/>
      <c r="O13" s="332"/>
      <c r="P13" s="356">
        <f>SUM(J13,M13)</f>
        <v>0</v>
      </c>
      <c r="Q13" s="357"/>
      <c r="R13" s="358"/>
      <c r="S13" s="4"/>
    </row>
    <row r="14" spans="1:19" ht="21" customHeight="1" x14ac:dyDescent="0.25">
      <c r="A14" s="22" t="str">
        <f>'YEAR 4'!A14</f>
        <v>Name - 12 Month</v>
      </c>
      <c r="B14" s="23">
        <f>'YEAR 4'!B14</f>
        <v>0</v>
      </c>
      <c r="C14" s="24">
        <f>IF('YEAR 4'!C14,'YEAR 4'!C14*0.03+'YEAR 4'!C14,0)</f>
        <v>0</v>
      </c>
      <c r="D14" s="599"/>
      <c r="E14" s="330"/>
      <c r="F14" s="331"/>
      <c r="G14" s="327">
        <f t="shared" si="0"/>
        <v>0</v>
      </c>
      <c r="H14" s="328"/>
      <c r="I14" s="329"/>
      <c r="J14" s="332">
        <f t="shared" si="1"/>
        <v>0</v>
      </c>
      <c r="K14" s="332"/>
      <c r="L14" s="332"/>
      <c r="M14" s="332">
        <f>SUM(J14*'Fringe Benefits _ Change Yearly'!B5)+('Fringe Benefits _ Change Yearly'!B6*G14)</f>
        <v>0</v>
      </c>
      <c r="N14" s="332"/>
      <c r="O14" s="332"/>
      <c r="P14" s="356">
        <f>SUM(J14,M14)</f>
        <v>0</v>
      </c>
      <c r="Q14" s="357"/>
      <c r="R14" s="358"/>
      <c r="S14" s="4"/>
    </row>
    <row r="15" spans="1:19" ht="21.75" customHeight="1" x14ac:dyDescent="0.25">
      <c r="A15" s="467" t="s">
        <v>41</v>
      </c>
      <c r="B15" s="468"/>
      <c r="C15" s="468"/>
      <c r="D15" s="468"/>
      <c r="E15" s="468"/>
      <c r="F15" s="468"/>
      <c r="G15" s="468"/>
      <c r="H15" s="468"/>
      <c r="I15" s="469"/>
      <c r="J15" s="333">
        <f>SUM(J10:L14)</f>
        <v>0</v>
      </c>
      <c r="K15" s="333"/>
      <c r="L15" s="333"/>
      <c r="M15" s="333">
        <f>SUM(M10:O14)</f>
        <v>0</v>
      </c>
      <c r="N15" s="333"/>
      <c r="O15" s="334"/>
      <c r="P15" s="338">
        <f>SUM(P10:R14)</f>
        <v>0</v>
      </c>
      <c r="Q15" s="339"/>
      <c r="R15" s="340"/>
      <c r="S15" s="4"/>
    </row>
    <row r="16" spans="1:19" ht="27.75" customHeight="1" x14ac:dyDescent="0.4">
      <c r="A16" s="335" t="s">
        <v>90</v>
      </c>
      <c r="B16" s="336"/>
      <c r="C16" s="336"/>
      <c r="D16" s="336"/>
      <c r="E16" s="336"/>
      <c r="F16" s="336"/>
      <c r="G16" s="336"/>
      <c r="H16" s="336"/>
      <c r="I16" s="336"/>
      <c r="J16" s="336"/>
      <c r="K16" s="336"/>
      <c r="L16" s="336"/>
      <c r="M16" s="336"/>
      <c r="N16" s="336"/>
      <c r="O16" s="336"/>
      <c r="P16" s="336"/>
      <c r="Q16" s="336"/>
      <c r="R16" s="337"/>
      <c r="S16" s="10"/>
    </row>
    <row r="17" spans="1:19" ht="21" customHeight="1" x14ac:dyDescent="0.25">
      <c r="A17" s="359" t="s">
        <v>0</v>
      </c>
      <c r="B17" s="359" t="s">
        <v>1</v>
      </c>
      <c r="C17" s="403" t="s">
        <v>3</v>
      </c>
      <c r="D17" s="326" t="s">
        <v>17</v>
      </c>
      <c r="E17" s="324"/>
      <c r="F17" s="324"/>
      <c r="G17" s="324"/>
      <c r="H17" s="324"/>
      <c r="I17" s="324"/>
      <c r="J17" s="324"/>
      <c r="K17" s="325"/>
      <c r="L17" s="326" t="s">
        <v>36</v>
      </c>
      <c r="M17" s="324"/>
      <c r="N17" s="324"/>
      <c r="O17" s="324"/>
      <c r="P17" s="410" t="s">
        <v>4</v>
      </c>
      <c r="Q17" s="478" t="s">
        <v>5</v>
      </c>
      <c r="R17" s="372" t="s">
        <v>79</v>
      </c>
      <c r="S17" s="10"/>
    </row>
    <row r="18" spans="1:19" ht="21" customHeight="1" thickBot="1" x14ac:dyDescent="0.3">
      <c r="A18" s="360"/>
      <c r="B18" s="360"/>
      <c r="C18" s="404"/>
      <c r="D18" s="600" t="s">
        <v>15</v>
      </c>
      <c r="E18" s="464"/>
      <c r="F18" s="464"/>
      <c r="G18" s="412"/>
      <c r="H18" s="464" t="s">
        <v>14</v>
      </c>
      <c r="I18" s="464"/>
      <c r="J18" s="464"/>
      <c r="K18" s="464"/>
      <c r="L18" s="408" t="s">
        <v>16</v>
      </c>
      <c r="M18" s="409"/>
      <c r="N18" s="409"/>
      <c r="O18" s="409"/>
      <c r="P18" s="411"/>
      <c r="Q18" s="479"/>
      <c r="R18" s="373"/>
      <c r="S18" s="10"/>
    </row>
    <row r="19" spans="1:19" ht="21" customHeight="1" x14ac:dyDescent="0.25">
      <c r="A19" s="360"/>
      <c r="B19" s="360"/>
      <c r="C19" s="479"/>
      <c r="D19" s="368" t="s">
        <v>2</v>
      </c>
      <c r="E19" s="362" t="s">
        <v>39</v>
      </c>
      <c r="F19" s="364" t="s">
        <v>4</v>
      </c>
      <c r="G19" s="366" t="s">
        <v>5</v>
      </c>
      <c r="H19" s="368" t="s">
        <v>2</v>
      </c>
      <c r="I19" s="362" t="s">
        <v>73</v>
      </c>
      <c r="J19" s="322" t="s">
        <v>4</v>
      </c>
      <c r="K19" s="352" t="s">
        <v>5</v>
      </c>
      <c r="L19" s="354" t="s">
        <v>2</v>
      </c>
      <c r="M19" s="500" t="s">
        <v>74</v>
      </c>
      <c r="N19" s="322" t="s">
        <v>4</v>
      </c>
      <c r="O19" s="366" t="s">
        <v>5</v>
      </c>
      <c r="P19" s="412"/>
      <c r="Q19" s="479"/>
      <c r="R19" s="373"/>
      <c r="S19" s="10"/>
    </row>
    <row r="20" spans="1:19" ht="21" customHeight="1" x14ac:dyDescent="0.25">
      <c r="A20" s="361"/>
      <c r="B20" s="361"/>
      <c r="C20" s="480"/>
      <c r="D20" s="369"/>
      <c r="E20" s="363"/>
      <c r="F20" s="365"/>
      <c r="G20" s="367"/>
      <c r="H20" s="369"/>
      <c r="I20" s="363"/>
      <c r="J20" s="323"/>
      <c r="K20" s="353"/>
      <c r="L20" s="355"/>
      <c r="M20" s="501"/>
      <c r="N20" s="323"/>
      <c r="O20" s="367"/>
      <c r="P20" s="413"/>
      <c r="Q20" s="480"/>
      <c r="R20" s="374"/>
      <c r="S20" s="10"/>
    </row>
    <row r="21" spans="1:19" ht="21" customHeight="1" x14ac:dyDescent="0.25">
      <c r="A21" s="23" t="str">
        <f>'YEAR 4'!A21</f>
        <v>Name - 9 Month</v>
      </c>
      <c r="B21" s="23">
        <f>'YEAR 4'!B21</f>
        <v>0</v>
      </c>
      <c r="C21" s="27">
        <f>IF('YEAR 4'!C21,'YEAR 4'!C21*0.03+'YEAR 4'!C21,0)</f>
        <v>0</v>
      </c>
      <c r="D21" s="67">
        <v>0</v>
      </c>
      <c r="E21" s="28">
        <f>(D21/2)*9</f>
        <v>0</v>
      </c>
      <c r="F21" s="29">
        <f>SUM(C21/2)*D21</f>
        <v>0</v>
      </c>
      <c r="G21" s="68">
        <f>SUM(F21*'Fringe Benefits _ Change Yearly'!B5)+('Fringe Benefits _ Change Yearly'!B6*E21)</f>
        <v>0</v>
      </c>
      <c r="H21" s="72">
        <v>0</v>
      </c>
      <c r="I21" s="30">
        <f>(H21/2)*9</f>
        <v>0</v>
      </c>
      <c r="J21" s="29">
        <f>SUM(C21/2)*H21</f>
        <v>0</v>
      </c>
      <c r="K21" s="73">
        <f>SUM(J21*'Fringe Benefits _ Change Yearly'!B5)+('Fringe Benefits _ Change Yearly'!B6*I21)</f>
        <v>0</v>
      </c>
      <c r="L21" s="106"/>
      <c r="M21" s="77">
        <f>L21*3</f>
        <v>0</v>
      </c>
      <c r="N21" s="29">
        <f>(C21*0.3333)*L21</f>
        <v>0</v>
      </c>
      <c r="O21" s="76">
        <f>SUM(N21*'Fringe Benefits _ Change Yearly'!B5)+('Fringe Benefits _ Change Yearly'!B6*M21)</f>
        <v>0</v>
      </c>
      <c r="P21" s="75">
        <f>SUM(F21,J21,N21)</f>
        <v>0</v>
      </c>
      <c r="Q21" s="29">
        <f>SUM(G21,K21,O21)</f>
        <v>0</v>
      </c>
      <c r="R21" s="55">
        <f>SUM(P21,Q21)</f>
        <v>0</v>
      </c>
      <c r="S21" s="10"/>
    </row>
    <row r="22" spans="1:19" ht="21" customHeight="1" x14ac:dyDescent="0.25">
      <c r="A22" s="23" t="str">
        <f>'YEAR 4'!A22</f>
        <v>Name - 9 Month</v>
      </c>
      <c r="B22" s="23">
        <f>'YEAR 4'!B22</f>
        <v>0</v>
      </c>
      <c r="C22" s="27">
        <f>IF('YEAR 4'!C22,'YEAR 4'!C22*0.03+'YEAR 4'!C22,0)</f>
        <v>0</v>
      </c>
      <c r="D22" s="67">
        <v>0</v>
      </c>
      <c r="E22" s="28">
        <f t="shared" ref="E22:E24" si="2">(D22/2)*9</f>
        <v>0</v>
      </c>
      <c r="F22" s="29">
        <f t="shared" ref="F22:F24" si="3">SUM(C22/2)*D22</f>
        <v>0</v>
      </c>
      <c r="G22" s="68">
        <f>SUM(F22*'Fringe Benefits _ Change Yearly'!B5)+('Fringe Benefits _ Change Yearly'!B6*E22)</f>
        <v>0</v>
      </c>
      <c r="H22" s="72">
        <v>0</v>
      </c>
      <c r="I22" s="30">
        <f t="shared" ref="I22:I24" si="4">(H22/2)*9</f>
        <v>0</v>
      </c>
      <c r="J22" s="29">
        <f t="shared" ref="J22:J24" si="5">SUM(C22/2)*H22</f>
        <v>0</v>
      </c>
      <c r="K22" s="73">
        <f>SUM(J22*'Fringe Benefits _ Change Yearly'!B5)+('Fringe Benefits _ Change Yearly'!B6*I22)</f>
        <v>0</v>
      </c>
      <c r="L22" s="106"/>
      <c r="M22" s="77">
        <f t="shared" ref="M22:M24" si="6">L22*3</f>
        <v>0</v>
      </c>
      <c r="N22" s="29">
        <f t="shared" ref="N22:N24" si="7">(C22*0.3333)*L22</f>
        <v>0</v>
      </c>
      <c r="O22" s="76">
        <f>SUM(N22*'Fringe Benefits _ Change Yearly'!B5)+('Fringe Benefits _ Change Yearly'!B6*M22)</f>
        <v>0</v>
      </c>
      <c r="P22" s="75">
        <f t="shared" ref="P22:P24" si="8">SUM(F22,J22,N22)</f>
        <v>0</v>
      </c>
      <c r="Q22" s="29">
        <f t="shared" ref="Q22:Q24" si="9">SUM(G22,K22,O22)</f>
        <v>0</v>
      </c>
      <c r="R22" s="55">
        <f t="shared" ref="R22:R24" si="10">SUM(P22,Q22)</f>
        <v>0</v>
      </c>
      <c r="S22" s="10"/>
    </row>
    <row r="23" spans="1:19" ht="21" customHeight="1" x14ac:dyDescent="0.25">
      <c r="A23" s="23" t="str">
        <f>'YEAR 4'!A23</f>
        <v>Name - 9 Month</v>
      </c>
      <c r="B23" s="23">
        <f>'YEAR 4'!B23</f>
        <v>0</v>
      </c>
      <c r="C23" s="27">
        <f>IF('YEAR 4'!C23,'YEAR 4'!C23*0.03+'YEAR 4'!C23,0)</f>
        <v>0</v>
      </c>
      <c r="D23" s="67">
        <v>0</v>
      </c>
      <c r="E23" s="28">
        <f t="shared" si="2"/>
        <v>0</v>
      </c>
      <c r="F23" s="29">
        <f t="shared" si="3"/>
        <v>0</v>
      </c>
      <c r="G23" s="68">
        <f>SUM(F23*'Fringe Benefits _ Change Yearly'!B5)+('Fringe Benefits _ Change Yearly'!B6*E23)</f>
        <v>0</v>
      </c>
      <c r="H23" s="72">
        <v>0</v>
      </c>
      <c r="I23" s="30">
        <f t="shared" si="4"/>
        <v>0</v>
      </c>
      <c r="J23" s="29">
        <f t="shared" si="5"/>
        <v>0</v>
      </c>
      <c r="K23" s="73">
        <f>SUM(J23*'Fringe Benefits _ Change Yearly'!B5)+('Fringe Benefits _ Change Yearly'!B6*I23)</f>
        <v>0</v>
      </c>
      <c r="L23" s="106"/>
      <c r="M23" s="77">
        <f t="shared" si="6"/>
        <v>0</v>
      </c>
      <c r="N23" s="29">
        <f t="shared" si="7"/>
        <v>0</v>
      </c>
      <c r="O23" s="76">
        <f>SUM(N23*'Fringe Benefits _ Change Yearly'!B5)+('Fringe Benefits _ Change Yearly'!B6*M23)</f>
        <v>0</v>
      </c>
      <c r="P23" s="75">
        <f t="shared" si="8"/>
        <v>0</v>
      </c>
      <c r="Q23" s="29">
        <f t="shared" si="9"/>
        <v>0</v>
      </c>
      <c r="R23" s="55">
        <f t="shared" si="10"/>
        <v>0</v>
      </c>
      <c r="S23" s="10"/>
    </row>
    <row r="24" spans="1:19" ht="21" customHeight="1" x14ac:dyDescent="0.25">
      <c r="A24" s="23" t="str">
        <f>'YEAR 4'!A24</f>
        <v>Name - 9 Month</v>
      </c>
      <c r="B24" s="23">
        <f>'YEAR 4'!B24</f>
        <v>0</v>
      </c>
      <c r="C24" s="27">
        <f>IF('YEAR 4'!C24,'YEAR 4'!C24*0.03+'YEAR 4'!C24,0)</f>
        <v>0</v>
      </c>
      <c r="D24" s="67">
        <v>0</v>
      </c>
      <c r="E24" s="28">
        <f t="shared" si="2"/>
        <v>0</v>
      </c>
      <c r="F24" s="29">
        <f t="shared" si="3"/>
        <v>0</v>
      </c>
      <c r="G24" s="68">
        <f>SUM(F24*'Fringe Benefits _ Change Yearly'!B5)+('Fringe Benefits _ Change Yearly'!B6*E24)</f>
        <v>0</v>
      </c>
      <c r="H24" s="72">
        <v>0</v>
      </c>
      <c r="I24" s="30">
        <f t="shared" si="4"/>
        <v>0</v>
      </c>
      <c r="J24" s="29">
        <f t="shared" si="5"/>
        <v>0</v>
      </c>
      <c r="K24" s="73">
        <f>SUM(J24*'Fringe Benefits _ Change Yearly'!B5)+('Fringe Benefits _ Change Yearly'!B6*I24)</f>
        <v>0</v>
      </c>
      <c r="L24" s="106"/>
      <c r="M24" s="77">
        <f t="shared" si="6"/>
        <v>0</v>
      </c>
      <c r="N24" s="29">
        <f t="shared" si="7"/>
        <v>0</v>
      </c>
      <c r="O24" s="76">
        <f>SUM(N24*'Fringe Benefits _ Change Yearly'!B5)+('Fringe Benefits _ Change Yearly'!B6*M24)</f>
        <v>0</v>
      </c>
      <c r="P24" s="75">
        <f t="shared" si="8"/>
        <v>0</v>
      </c>
      <c r="Q24" s="29">
        <f t="shared" si="9"/>
        <v>0</v>
      </c>
      <c r="R24" s="55">
        <f t="shared" si="10"/>
        <v>0</v>
      </c>
      <c r="S24" s="10"/>
    </row>
    <row r="25" spans="1:19" ht="21" customHeight="1" x14ac:dyDescent="0.25">
      <c r="A25" s="23" t="str">
        <f>'YEAR 4'!A25</f>
        <v>Name - 9 Month</v>
      </c>
      <c r="B25" s="23">
        <f>'YEAR 4'!B25</f>
        <v>0</v>
      </c>
      <c r="C25" s="27">
        <f>IF('YEAR 4'!C25,'YEAR 4'!C25*0.03+'YEAR 4'!C25,0)</f>
        <v>0</v>
      </c>
      <c r="D25" s="67">
        <v>0</v>
      </c>
      <c r="E25" s="28">
        <f t="shared" ref="E25:E27" si="11">(D25/2)*9</f>
        <v>0</v>
      </c>
      <c r="F25" s="29">
        <f t="shared" ref="F25:F27" si="12">SUM(C25/2)*D25</f>
        <v>0</v>
      </c>
      <c r="G25" s="68">
        <f>SUM(F25*'Fringe Benefits _ Change Yearly'!B5)+('Fringe Benefits _ Change Yearly'!B6*E25)</f>
        <v>0</v>
      </c>
      <c r="H25" s="72">
        <v>0</v>
      </c>
      <c r="I25" s="30">
        <f t="shared" ref="I25:I27" si="13">(H25/2)*9</f>
        <v>0</v>
      </c>
      <c r="J25" s="29">
        <f t="shared" ref="J25:J27" si="14">SUM(C25/2)*H25</f>
        <v>0</v>
      </c>
      <c r="K25" s="73">
        <f>SUM(J25*'Fringe Benefits _ Change Yearly'!B5)+('Fringe Benefits _ Change Yearly'!B6*I25)</f>
        <v>0</v>
      </c>
      <c r="L25" s="106"/>
      <c r="M25" s="77">
        <f t="shared" ref="M25:M27" si="15">L25*3</f>
        <v>0</v>
      </c>
      <c r="N25" s="29">
        <f t="shared" ref="N25:N27" si="16">(C25*0.3333)*L25</f>
        <v>0</v>
      </c>
      <c r="O25" s="76">
        <f>SUM(N25*'Fringe Benefits _ Change Yearly'!B5)+('Fringe Benefits _ Change Yearly'!B6*M25)</f>
        <v>0</v>
      </c>
      <c r="P25" s="75">
        <f>SUM(F25,J25,N25)</f>
        <v>0</v>
      </c>
      <c r="Q25" s="29">
        <f t="shared" ref="Q25:Q27" si="17">SUM(G25,K25,O25)</f>
        <v>0</v>
      </c>
      <c r="R25" s="56">
        <f>SUM(P25,Q25)</f>
        <v>0</v>
      </c>
      <c r="S25" s="10"/>
    </row>
    <row r="26" spans="1:19" ht="21" customHeight="1" x14ac:dyDescent="0.35">
      <c r="A26" s="23" t="str">
        <f>'YEAR 4'!A26</f>
        <v>Name - 9 Month</v>
      </c>
      <c r="B26" s="23">
        <f>'YEAR 4'!B26</f>
        <v>0</v>
      </c>
      <c r="C26" s="27">
        <f>IF('YEAR 4'!C26,'YEAR 4'!C26*0.03+'YEAR 4'!C26,0)</f>
        <v>0</v>
      </c>
      <c r="D26" s="67">
        <v>0</v>
      </c>
      <c r="E26" s="28">
        <f t="shared" si="11"/>
        <v>0</v>
      </c>
      <c r="F26" s="29">
        <f t="shared" si="12"/>
        <v>0</v>
      </c>
      <c r="G26" s="68">
        <f>SUM(F26*'Fringe Benefits _ Change Yearly'!B5)+('Fringe Benefits _ Change Yearly'!B6*E26)</f>
        <v>0</v>
      </c>
      <c r="H26" s="72">
        <v>0</v>
      </c>
      <c r="I26" s="30">
        <f t="shared" si="13"/>
        <v>0</v>
      </c>
      <c r="J26" s="29">
        <f t="shared" si="14"/>
        <v>0</v>
      </c>
      <c r="K26" s="73">
        <f>SUM(J26*'Fringe Benefits _ Change Yearly'!B5)+('Fringe Benefits _ Change Yearly'!B6*I26)</f>
        <v>0</v>
      </c>
      <c r="L26" s="106"/>
      <c r="M26" s="77">
        <f t="shared" si="15"/>
        <v>0</v>
      </c>
      <c r="N26" s="29">
        <f t="shared" si="16"/>
        <v>0</v>
      </c>
      <c r="O26" s="76">
        <f>SUM(N26*'Fringe Benefits _ Change Yearly'!B5)+('Fringe Benefits _ Change Yearly'!B6*M26)</f>
        <v>0</v>
      </c>
      <c r="P26" s="75">
        <f>SUM(F26,J26,N26)</f>
        <v>0</v>
      </c>
      <c r="Q26" s="29">
        <f t="shared" si="17"/>
        <v>0</v>
      </c>
      <c r="R26" s="53">
        <f>SUM(P26,Q26)</f>
        <v>0</v>
      </c>
      <c r="S26" s="11"/>
    </row>
    <row r="27" spans="1:19" ht="21.75" thickBot="1" x14ac:dyDescent="0.4">
      <c r="A27" s="23" t="str">
        <f>'YEAR 4'!A27</f>
        <v>Name - 9 Month</v>
      </c>
      <c r="B27" s="23">
        <f>'YEAR 4'!B27</f>
        <v>0</v>
      </c>
      <c r="C27" s="27">
        <f>IF('YEAR 4'!C27,'YEAR 4'!C27*0.03+'YEAR 4'!C27,0)</f>
        <v>0</v>
      </c>
      <c r="D27" s="69">
        <v>0</v>
      </c>
      <c r="E27" s="70">
        <f t="shared" si="11"/>
        <v>0</v>
      </c>
      <c r="F27" s="71">
        <f t="shared" si="12"/>
        <v>0</v>
      </c>
      <c r="G27" s="115">
        <f>SUM(F27*'Fringe Benefits _ Change Yearly'!B5)+('Fringe Benefits _ Change Yearly'!B6*E27)</f>
        <v>0</v>
      </c>
      <c r="H27" s="116">
        <v>0</v>
      </c>
      <c r="I27" s="74">
        <f t="shared" si="13"/>
        <v>0</v>
      </c>
      <c r="J27" s="119">
        <f t="shared" si="14"/>
        <v>0</v>
      </c>
      <c r="K27" s="117">
        <f>SUM(J27*'Fringe Benefits _ Change Yearly'!B5)+('Fringe Benefits _ Change Yearly'!B6*I27)</f>
        <v>0</v>
      </c>
      <c r="L27" s="69"/>
      <c r="M27" s="118">
        <f t="shared" si="15"/>
        <v>0</v>
      </c>
      <c r="N27" s="119">
        <f t="shared" si="16"/>
        <v>0</v>
      </c>
      <c r="O27" s="120">
        <f>SUM(N27*'Fringe Benefits _ Change Yearly'!B5)+('Fringe Benefits _ Change Yearly'!B6*M27)</f>
        <v>0</v>
      </c>
      <c r="P27" s="75">
        <f>SUM(F27,J27,N27)</f>
        <v>0</v>
      </c>
      <c r="Q27" s="63">
        <f t="shared" si="17"/>
        <v>0</v>
      </c>
      <c r="R27" s="64">
        <f>SUM(P27,Q27)</f>
        <v>0</v>
      </c>
      <c r="S27" s="11"/>
    </row>
    <row r="28" spans="1:19" ht="21" x14ac:dyDescent="0.35">
      <c r="A28" s="406" t="s">
        <v>41</v>
      </c>
      <c r="B28" s="407"/>
      <c r="C28" s="407"/>
      <c r="D28" s="407"/>
      <c r="E28" s="407"/>
      <c r="F28" s="407"/>
      <c r="G28" s="407"/>
      <c r="H28" s="407"/>
      <c r="I28" s="407"/>
      <c r="J28" s="407"/>
      <c r="K28" s="407"/>
      <c r="L28" s="407"/>
      <c r="M28" s="407"/>
      <c r="N28" s="407"/>
      <c r="O28" s="407"/>
      <c r="P28" s="62">
        <f>SUM(P21:P27)</f>
        <v>0</v>
      </c>
      <c r="Q28" s="62">
        <f>SUM(Q21:Q27)</f>
        <v>0</v>
      </c>
      <c r="R28" s="65">
        <f>SUM(R21:R27)</f>
        <v>0</v>
      </c>
      <c r="S28" s="11"/>
    </row>
    <row r="29" spans="1:19" ht="21" x14ac:dyDescent="0.35">
      <c r="A29" s="562" t="s">
        <v>85</v>
      </c>
      <c r="B29" s="563"/>
      <c r="C29" s="563"/>
      <c r="D29" s="563"/>
      <c r="E29" s="563"/>
      <c r="F29" s="563"/>
      <c r="G29" s="563"/>
      <c r="H29" s="563"/>
      <c r="I29" s="563"/>
      <c r="J29" s="563"/>
      <c r="K29" s="563"/>
      <c r="L29" s="563"/>
      <c r="M29" s="563"/>
      <c r="N29" s="563"/>
      <c r="O29" s="563"/>
      <c r="P29" s="563"/>
      <c r="Q29" s="563"/>
      <c r="R29" s="564"/>
      <c r="S29" s="11"/>
    </row>
    <row r="30" spans="1:19" ht="21" x14ac:dyDescent="0.35">
      <c r="A30" s="565"/>
      <c r="B30" s="566"/>
      <c r="C30" s="566"/>
      <c r="D30" s="566"/>
      <c r="E30" s="566"/>
      <c r="F30" s="566"/>
      <c r="G30" s="566"/>
      <c r="H30" s="566"/>
      <c r="I30" s="566"/>
      <c r="J30" s="566"/>
      <c r="K30" s="566"/>
      <c r="L30" s="566"/>
      <c r="M30" s="566"/>
      <c r="N30" s="566"/>
      <c r="O30" s="566"/>
      <c r="P30" s="566"/>
      <c r="Q30" s="566"/>
      <c r="R30" s="567"/>
      <c r="S30" s="11"/>
    </row>
    <row r="31" spans="1:19" ht="24.75" customHeight="1" x14ac:dyDescent="0.35">
      <c r="A31" s="396" t="s">
        <v>81</v>
      </c>
      <c r="B31" s="396"/>
      <c r="C31" s="396"/>
      <c r="D31" s="396"/>
      <c r="E31" s="396"/>
      <c r="F31" s="396"/>
      <c r="G31" s="396"/>
      <c r="H31" s="397"/>
      <c r="I31" s="553" t="s">
        <v>80</v>
      </c>
      <c r="J31" s="554"/>
      <c r="K31" s="554"/>
      <c r="L31" s="554"/>
      <c r="M31" s="555"/>
      <c r="N31" s="544" t="s">
        <v>83</v>
      </c>
      <c r="O31" s="545"/>
      <c r="P31" s="545"/>
      <c r="Q31" s="546"/>
      <c r="R31" s="618" t="s">
        <v>82</v>
      </c>
      <c r="S31" s="11"/>
    </row>
    <row r="32" spans="1:19" ht="21" customHeight="1" x14ac:dyDescent="0.35">
      <c r="A32" s="398"/>
      <c r="B32" s="398"/>
      <c r="C32" s="398"/>
      <c r="D32" s="398"/>
      <c r="E32" s="398"/>
      <c r="F32" s="398"/>
      <c r="G32" s="398"/>
      <c r="H32" s="399"/>
      <c r="I32" s="556"/>
      <c r="J32" s="557"/>
      <c r="K32" s="557"/>
      <c r="L32" s="557"/>
      <c r="M32" s="558"/>
      <c r="N32" s="547"/>
      <c r="O32" s="548"/>
      <c r="P32" s="548"/>
      <c r="Q32" s="549"/>
      <c r="R32" s="619"/>
      <c r="S32" s="11"/>
    </row>
    <row r="33" spans="1:19" ht="21" customHeight="1" x14ac:dyDescent="0.35">
      <c r="A33" s="398"/>
      <c r="B33" s="398"/>
      <c r="C33" s="398"/>
      <c r="D33" s="398"/>
      <c r="E33" s="398"/>
      <c r="F33" s="398"/>
      <c r="G33" s="398"/>
      <c r="H33" s="399"/>
      <c r="I33" s="559"/>
      <c r="J33" s="560"/>
      <c r="K33" s="560"/>
      <c r="L33" s="560"/>
      <c r="M33" s="561"/>
      <c r="N33" s="550"/>
      <c r="O33" s="551"/>
      <c r="P33" s="551"/>
      <c r="Q33" s="552"/>
      <c r="R33" s="620"/>
      <c r="S33" s="11"/>
    </row>
    <row r="34" spans="1:19" ht="21" x14ac:dyDescent="0.35">
      <c r="A34" s="400"/>
      <c r="B34" s="400"/>
      <c r="C34" s="400"/>
      <c r="D34" s="400"/>
      <c r="E34" s="400"/>
      <c r="F34" s="400"/>
      <c r="G34" s="400"/>
      <c r="H34" s="401"/>
      <c r="I34" s="601">
        <f>SUM(J15,P28)</f>
        <v>0</v>
      </c>
      <c r="J34" s="602"/>
      <c r="K34" s="602"/>
      <c r="L34" s="602"/>
      <c r="M34" s="603"/>
      <c r="N34" s="601">
        <f>SUM(M15,Q28)</f>
        <v>0</v>
      </c>
      <c r="O34" s="602"/>
      <c r="P34" s="602"/>
      <c r="Q34" s="603"/>
      <c r="R34" s="84">
        <f>SUM(P15,R28)</f>
        <v>0</v>
      </c>
      <c r="S34" s="11"/>
    </row>
    <row r="35" spans="1:19" ht="21" customHeight="1" x14ac:dyDescent="0.35">
      <c r="A35" s="537"/>
      <c r="B35" s="537"/>
      <c r="C35" s="537"/>
      <c r="D35" s="537"/>
      <c r="E35" s="537"/>
      <c r="F35" s="537"/>
      <c r="G35" s="537"/>
      <c r="H35" s="537"/>
      <c r="I35" s="537"/>
      <c r="J35" s="537"/>
      <c r="K35" s="537"/>
      <c r="L35" s="537"/>
      <c r="M35" s="537"/>
      <c r="N35" s="537"/>
      <c r="O35" s="537"/>
      <c r="P35" s="537"/>
      <c r="Q35" s="537"/>
      <c r="R35" s="537"/>
      <c r="S35" s="11"/>
    </row>
    <row r="36" spans="1:19" ht="45.75" customHeight="1" x14ac:dyDescent="0.25">
      <c r="A36" s="517" t="s">
        <v>84</v>
      </c>
      <c r="B36" s="518"/>
      <c r="C36" s="518"/>
      <c r="D36" s="518"/>
      <c r="E36" s="518"/>
      <c r="F36" s="518"/>
      <c r="G36" s="518"/>
      <c r="H36" s="519"/>
      <c r="I36" s="526" t="s">
        <v>13</v>
      </c>
      <c r="J36" s="527"/>
      <c r="K36" s="527"/>
      <c r="L36" s="528"/>
      <c r="M36" s="49" t="s">
        <v>38</v>
      </c>
      <c r="N36" s="50" t="s">
        <v>28</v>
      </c>
      <c r="O36" s="50" t="s">
        <v>47</v>
      </c>
      <c r="P36" s="50" t="s">
        <v>6</v>
      </c>
      <c r="Q36" s="50" t="s">
        <v>75</v>
      </c>
      <c r="R36" s="51" t="s">
        <v>50</v>
      </c>
      <c r="S36" s="4"/>
    </row>
    <row r="37" spans="1:19" ht="21" customHeight="1" x14ac:dyDescent="0.25">
      <c r="A37" s="520"/>
      <c r="B37" s="521"/>
      <c r="C37" s="521"/>
      <c r="D37" s="521"/>
      <c r="E37" s="521"/>
      <c r="F37" s="521"/>
      <c r="G37" s="521"/>
      <c r="H37" s="522"/>
      <c r="I37" s="529"/>
      <c r="J37" s="530"/>
      <c r="K37" s="530"/>
      <c r="L37" s="531"/>
      <c r="M37" s="52"/>
      <c r="N37" s="112"/>
      <c r="O37" s="25"/>
      <c r="P37" s="26">
        <f>I37*M37*N37*O37</f>
        <v>0</v>
      </c>
      <c r="Q37" s="53">
        <f>P37*'Fringe Benefits _ Change Yearly'!B13</f>
        <v>0</v>
      </c>
      <c r="R37" s="54">
        <f>SUM(P37,Q37)</f>
        <v>0</v>
      </c>
      <c r="S37" s="4"/>
    </row>
    <row r="38" spans="1:19" ht="21" customHeight="1" x14ac:dyDescent="0.25">
      <c r="A38" s="523"/>
      <c r="B38" s="524"/>
      <c r="C38" s="524"/>
      <c r="D38" s="524"/>
      <c r="E38" s="524"/>
      <c r="F38" s="524"/>
      <c r="G38" s="524"/>
      <c r="H38" s="525"/>
      <c r="I38" s="529"/>
      <c r="J38" s="530"/>
      <c r="K38" s="530"/>
      <c r="L38" s="531"/>
      <c r="M38" s="52"/>
      <c r="N38" s="112"/>
      <c r="O38" s="25"/>
      <c r="P38" s="26">
        <f>I38*M38*N38*O38</f>
        <v>0</v>
      </c>
      <c r="Q38" s="53">
        <f>P38*'Fringe Benefits _ Change Yearly'!B13</f>
        <v>0</v>
      </c>
      <c r="R38" s="54">
        <f>SUM(P38,Q38)</f>
        <v>0</v>
      </c>
      <c r="S38" s="4"/>
    </row>
    <row r="39" spans="1:19" ht="21" customHeight="1" x14ac:dyDescent="0.25">
      <c r="A39" s="505"/>
      <c r="B39" s="506"/>
      <c r="C39" s="506"/>
      <c r="D39" s="506"/>
      <c r="E39" s="506"/>
      <c r="F39" s="506"/>
      <c r="G39" s="506"/>
      <c r="H39" s="506"/>
      <c r="I39" s="506"/>
      <c r="J39" s="506"/>
      <c r="K39" s="506"/>
      <c r="L39" s="506"/>
      <c r="M39" s="506"/>
      <c r="N39" s="506"/>
      <c r="O39" s="506"/>
      <c r="P39" s="506"/>
      <c r="Q39" s="506"/>
      <c r="R39" s="507"/>
      <c r="S39" s="4"/>
    </row>
    <row r="40" spans="1:19" ht="51" customHeight="1" x14ac:dyDescent="0.25">
      <c r="A40" s="517" t="s">
        <v>111</v>
      </c>
      <c r="B40" s="518"/>
      <c r="C40" s="518"/>
      <c r="D40" s="518"/>
      <c r="E40" s="518"/>
      <c r="F40" s="518"/>
      <c r="G40" s="518"/>
      <c r="H40" s="519"/>
      <c r="I40" s="526" t="s">
        <v>48</v>
      </c>
      <c r="J40" s="528"/>
      <c r="K40" s="588" t="s">
        <v>72</v>
      </c>
      <c r="L40" s="589"/>
      <c r="M40" s="108" t="s">
        <v>43</v>
      </c>
      <c r="N40" s="49" t="s">
        <v>103</v>
      </c>
      <c r="O40" s="108" t="s">
        <v>102</v>
      </c>
      <c r="P40" s="49" t="s">
        <v>101</v>
      </c>
      <c r="Q40" s="50" t="s">
        <v>100</v>
      </c>
      <c r="R40" s="51" t="s">
        <v>50</v>
      </c>
    </row>
    <row r="41" spans="1:19" ht="21" customHeight="1" x14ac:dyDescent="0.3">
      <c r="A41" s="520"/>
      <c r="B41" s="521"/>
      <c r="C41" s="521"/>
      <c r="D41" s="521"/>
      <c r="E41" s="521"/>
      <c r="F41" s="521"/>
      <c r="G41" s="521"/>
      <c r="H41" s="522"/>
      <c r="I41" s="568" t="s">
        <v>42</v>
      </c>
      <c r="J41" s="569"/>
      <c r="K41" s="570"/>
      <c r="L41" s="570"/>
      <c r="M41" s="109"/>
      <c r="N41" s="109"/>
      <c r="O41" s="123">
        <f>SUM(N41*'Fringe Benefits _ Change Yearly'!B9)+(K41*'Fringe Benefits _ Change Yearly'!B10)</f>
        <v>0</v>
      </c>
      <c r="P41" s="123">
        <f>N41*M41</f>
        <v>0</v>
      </c>
      <c r="Q41" s="38">
        <f>O41*M41</f>
        <v>0</v>
      </c>
      <c r="R41" s="38">
        <f>Q41+P41</f>
        <v>0</v>
      </c>
    </row>
    <row r="42" spans="1:19" ht="21" customHeight="1" x14ac:dyDescent="0.3">
      <c r="A42" s="520"/>
      <c r="B42" s="521"/>
      <c r="C42" s="521"/>
      <c r="D42" s="521"/>
      <c r="E42" s="521"/>
      <c r="F42" s="521"/>
      <c r="G42" s="521"/>
      <c r="H42" s="522"/>
      <c r="I42" s="568" t="s">
        <v>42</v>
      </c>
      <c r="J42" s="569"/>
      <c r="K42" s="570"/>
      <c r="L42" s="570"/>
      <c r="M42" s="109"/>
      <c r="N42" s="109"/>
      <c r="O42" s="123">
        <f>SUM(N42*'Fringe Benefits _ Change Yearly'!B9)+(K42*'Fringe Benefits _ Change Yearly'!B10)</f>
        <v>0</v>
      </c>
      <c r="P42" s="123">
        <f>N42*M42</f>
        <v>0</v>
      </c>
      <c r="Q42" s="38">
        <f>O42*M42</f>
        <v>0</v>
      </c>
      <c r="R42" s="38">
        <f>Q42+P42</f>
        <v>0</v>
      </c>
    </row>
    <row r="43" spans="1:19" ht="21" customHeight="1" thickBot="1" x14ac:dyDescent="0.35">
      <c r="A43" s="520"/>
      <c r="B43" s="521"/>
      <c r="C43" s="521"/>
      <c r="D43" s="521"/>
      <c r="E43" s="521"/>
      <c r="F43" s="521"/>
      <c r="G43" s="521"/>
      <c r="H43" s="522"/>
      <c r="I43" s="585" t="s">
        <v>69</v>
      </c>
      <c r="J43" s="586"/>
      <c r="K43" s="587"/>
      <c r="L43" s="587"/>
      <c r="M43" s="150"/>
      <c r="N43" s="150"/>
      <c r="O43" s="151">
        <f>SUM(N43*'Fringe Benefits _ Change Yearly'!B9)+(K43*'Fringe Benefits _ Change Yearly'!B10)</f>
        <v>0</v>
      </c>
      <c r="P43" s="151">
        <f>N43*M43</f>
        <v>0</v>
      </c>
      <c r="Q43" s="152">
        <f>O43*M43</f>
        <v>0</v>
      </c>
      <c r="R43" s="152">
        <f>Q43+P43</f>
        <v>0</v>
      </c>
    </row>
    <row r="44" spans="1:19" ht="30.75" customHeight="1" x14ac:dyDescent="0.3">
      <c r="A44" s="520"/>
      <c r="B44" s="521"/>
      <c r="C44" s="521"/>
      <c r="D44" s="521"/>
      <c r="E44" s="521"/>
      <c r="F44" s="521"/>
      <c r="G44" s="521"/>
      <c r="H44" s="522"/>
      <c r="I44" s="590" t="s">
        <v>136</v>
      </c>
      <c r="J44" s="591"/>
      <c r="K44" s="592"/>
      <c r="L44" s="592"/>
      <c r="M44" s="147"/>
      <c r="N44" s="147"/>
      <c r="O44" s="148">
        <f>SUM(N44*'Fringe Benefits _ Change Yearly'!B5)+('Fringe Benefits _ Change Yearly'!B6*K44)</f>
        <v>0</v>
      </c>
      <c r="P44" s="148">
        <f>N44*M44</f>
        <v>0</v>
      </c>
      <c r="Q44" s="149">
        <f>O44*M44</f>
        <v>0</v>
      </c>
      <c r="R44" s="149">
        <f>Q44+P44</f>
        <v>0</v>
      </c>
    </row>
    <row r="45" spans="1:19" ht="21" customHeight="1" x14ac:dyDescent="0.3">
      <c r="A45" s="520"/>
      <c r="B45" s="521"/>
      <c r="C45" s="521"/>
      <c r="D45" s="521"/>
      <c r="E45" s="521"/>
      <c r="F45" s="521"/>
      <c r="G45" s="521"/>
      <c r="H45" s="522"/>
      <c r="I45" s="568" t="s">
        <v>120</v>
      </c>
      <c r="J45" s="569"/>
      <c r="K45" s="570"/>
      <c r="L45" s="570"/>
      <c r="M45" s="109"/>
      <c r="N45" s="109"/>
      <c r="O45" s="123">
        <f>SUM(N45*'Fringe Benefits _ Change Yearly'!B5)+('Fringe Benefits _ Change Yearly'!B6*K45)</f>
        <v>0</v>
      </c>
      <c r="P45" s="123">
        <f t="shared" ref="P45:P46" si="18">N45*M45</f>
        <v>0</v>
      </c>
      <c r="Q45" s="38">
        <f t="shared" ref="Q45:Q46" si="19">O45*M45</f>
        <v>0</v>
      </c>
      <c r="R45" s="38">
        <f t="shared" ref="R45:R46" si="20">Q45+P45</f>
        <v>0</v>
      </c>
    </row>
    <row r="46" spans="1:19" ht="21" customHeight="1" x14ac:dyDescent="0.3">
      <c r="A46" s="520"/>
      <c r="B46" s="521"/>
      <c r="C46" s="521"/>
      <c r="D46" s="521"/>
      <c r="E46" s="521"/>
      <c r="F46" s="521"/>
      <c r="G46" s="521"/>
      <c r="H46" s="522"/>
      <c r="I46" s="568" t="s">
        <v>121</v>
      </c>
      <c r="J46" s="569"/>
      <c r="K46" s="570"/>
      <c r="L46" s="570"/>
      <c r="M46" s="109"/>
      <c r="N46" s="109"/>
      <c r="O46" s="123">
        <f>SUM(N46*'Fringe Benefits _ Change Yearly'!B5)+('Fringe Benefits _ Change Yearly'!B6*K46)</f>
        <v>0</v>
      </c>
      <c r="P46" s="123">
        <f t="shared" si="18"/>
        <v>0</v>
      </c>
      <c r="Q46" s="38">
        <f t="shared" si="19"/>
        <v>0</v>
      </c>
      <c r="R46" s="38">
        <f t="shared" si="20"/>
        <v>0</v>
      </c>
    </row>
    <row r="47" spans="1:19" ht="21.75" customHeight="1" thickBot="1" x14ac:dyDescent="0.3">
      <c r="A47" s="523"/>
      <c r="B47" s="524"/>
      <c r="C47" s="524"/>
      <c r="D47" s="524"/>
      <c r="E47" s="524"/>
      <c r="F47" s="524"/>
      <c r="G47" s="524"/>
      <c r="H47" s="525"/>
      <c r="I47" s="582" t="s">
        <v>44</v>
      </c>
      <c r="J47" s="583"/>
      <c r="K47" s="583"/>
      <c r="L47" s="583"/>
      <c r="M47" s="583"/>
      <c r="N47" s="583"/>
      <c r="O47" s="583"/>
      <c r="P47" s="584"/>
      <c r="Q47" s="32">
        <f>SUM(Q41:Q46)</f>
        <v>0</v>
      </c>
      <c r="R47" s="33">
        <f>SUM(R41:R46)</f>
        <v>0</v>
      </c>
      <c r="S47" s="4"/>
    </row>
    <row r="48" spans="1:19" s="19" customFormat="1" ht="21.75" customHeight="1" thickBot="1" x14ac:dyDescent="0.3">
      <c r="A48" s="532"/>
      <c r="B48" s="532"/>
      <c r="C48" s="532"/>
      <c r="D48" s="532"/>
      <c r="E48" s="532"/>
      <c r="F48" s="532"/>
      <c r="G48" s="532"/>
      <c r="H48" s="532"/>
      <c r="I48" s="533"/>
      <c r="J48" s="533"/>
      <c r="K48" s="533"/>
      <c r="L48" s="533"/>
      <c r="M48" s="533"/>
      <c r="N48" s="533"/>
      <c r="O48" s="533"/>
      <c r="P48" s="533"/>
      <c r="Q48" s="533"/>
      <c r="R48" s="533"/>
    </row>
    <row r="49" spans="1:19" ht="21.75" customHeight="1" x14ac:dyDescent="0.3">
      <c r="A49" s="575" t="s">
        <v>70</v>
      </c>
      <c r="B49" s="576"/>
      <c r="C49" s="576"/>
      <c r="D49" s="576"/>
      <c r="E49" s="576"/>
      <c r="F49" s="576"/>
      <c r="G49" s="576"/>
      <c r="H49" s="577"/>
      <c r="I49" s="534"/>
      <c r="J49" s="535"/>
      <c r="K49" s="535"/>
      <c r="L49" s="535"/>
      <c r="M49" s="535"/>
      <c r="N49" s="535"/>
      <c r="O49" s="535"/>
      <c r="P49" s="535"/>
      <c r="Q49" s="536"/>
      <c r="R49" s="34">
        <v>0</v>
      </c>
      <c r="S49" s="4"/>
    </row>
    <row r="50" spans="1:19" ht="21.75" customHeight="1" x14ac:dyDescent="0.3">
      <c r="A50" s="578"/>
      <c r="B50" s="521"/>
      <c r="C50" s="521"/>
      <c r="D50" s="521"/>
      <c r="E50" s="521"/>
      <c r="F50" s="521"/>
      <c r="G50" s="521"/>
      <c r="H50" s="522"/>
      <c r="I50" s="502"/>
      <c r="J50" s="503"/>
      <c r="K50" s="503"/>
      <c r="L50" s="503"/>
      <c r="M50" s="503"/>
      <c r="N50" s="503"/>
      <c r="O50" s="503"/>
      <c r="P50" s="503"/>
      <c r="Q50" s="504"/>
      <c r="R50" s="35">
        <v>0</v>
      </c>
      <c r="S50" s="4"/>
    </row>
    <row r="51" spans="1:19" ht="21.75" customHeight="1" x14ac:dyDescent="0.3">
      <c r="A51" s="578"/>
      <c r="B51" s="521"/>
      <c r="C51" s="521"/>
      <c r="D51" s="521"/>
      <c r="E51" s="521"/>
      <c r="F51" s="521"/>
      <c r="G51" s="521"/>
      <c r="H51" s="522"/>
      <c r="I51" s="502"/>
      <c r="J51" s="503"/>
      <c r="K51" s="503"/>
      <c r="L51" s="503"/>
      <c r="M51" s="503"/>
      <c r="N51" s="503"/>
      <c r="O51" s="503"/>
      <c r="P51" s="503"/>
      <c r="Q51" s="504"/>
      <c r="R51" s="35">
        <v>0</v>
      </c>
      <c r="S51" s="4"/>
    </row>
    <row r="52" spans="1:19" ht="21" customHeight="1" thickBot="1" x14ac:dyDescent="0.35">
      <c r="A52" s="579"/>
      <c r="B52" s="580"/>
      <c r="C52" s="580"/>
      <c r="D52" s="580"/>
      <c r="E52" s="580"/>
      <c r="F52" s="580"/>
      <c r="G52" s="580"/>
      <c r="H52" s="581"/>
      <c r="I52" s="571" t="s">
        <v>7</v>
      </c>
      <c r="J52" s="572"/>
      <c r="K52" s="572"/>
      <c r="L52" s="572"/>
      <c r="M52" s="572"/>
      <c r="N52" s="572"/>
      <c r="O52" s="572"/>
      <c r="P52" s="572"/>
      <c r="Q52" s="573"/>
      <c r="R52" s="43">
        <f>SUM(R49:R51)</f>
        <v>0</v>
      </c>
      <c r="S52" s="4"/>
    </row>
    <row r="53" spans="1:19" ht="21.75" customHeight="1" thickBot="1" x14ac:dyDescent="0.3">
      <c r="A53" s="574"/>
      <c r="B53" s="574"/>
      <c r="C53" s="574"/>
      <c r="D53" s="574"/>
      <c r="E53" s="574"/>
      <c r="F53" s="574"/>
      <c r="G53" s="574"/>
      <c r="H53" s="574"/>
      <c r="I53" s="574"/>
      <c r="J53" s="574"/>
      <c r="K53" s="574"/>
      <c r="L53" s="574"/>
      <c r="M53" s="574"/>
      <c r="N53" s="574"/>
      <c r="O53" s="574"/>
      <c r="P53" s="574"/>
      <c r="Q53" s="574"/>
      <c r="R53" s="574"/>
      <c r="S53" s="21"/>
    </row>
    <row r="54" spans="1:19" ht="21" customHeight="1" x14ac:dyDescent="0.3">
      <c r="A54" s="508" t="s">
        <v>71</v>
      </c>
      <c r="B54" s="509"/>
      <c r="C54" s="509"/>
      <c r="D54" s="509"/>
      <c r="E54" s="509"/>
      <c r="F54" s="509"/>
      <c r="G54" s="509"/>
      <c r="H54" s="510"/>
      <c r="I54" s="534"/>
      <c r="J54" s="535"/>
      <c r="K54" s="535"/>
      <c r="L54" s="535"/>
      <c r="M54" s="535"/>
      <c r="N54" s="535"/>
      <c r="O54" s="535"/>
      <c r="P54" s="535"/>
      <c r="Q54" s="536"/>
      <c r="R54" s="36">
        <v>0</v>
      </c>
    </row>
    <row r="55" spans="1:19" ht="21" customHeight="1" x14ac:dyDescent="0.3">
      <c r="A55" s="511"/>
      <c r="B55" s="512"/>
      <c r="C55" s="512"/>
      <c r="D55" s="512"/>
      <c r="E55" s="512"/>
      <c r="F55" s="512"/>
      <c r="G55" s="512"/>
      <c r="H55" s="513"/>
      <c r="I55" s="502"/>
      <c r="J55" s="503"/>
      <c r="K55" s="503"/>
      <c r="L55" s="503"/>
      <c r="M55" s="503"/>
      <c r="N55" s="503"/>
      <c r="O55" s="503"/>
      <c r="P55" s="503"/>
      <c r="Q55" s="504"/>
      <c r="R55" s="37">
        <v>0</v>
      </c>
    </row>
    <row r="56" spans="1:19" ht="21.75" customHeight="1" x14ac:dyDescent="0.3">
      <c r="A56" s="511"/>
      <c r="B56" s="512"/>
      <c r="C56" s="512"/>
      <c r="D56" s="512"/>
      <c r="E56" s="512"/>
      <c r="F56" s="512"/>
      <c r="G56" s="512"/>
      <c r="H56" s="513"/>
      <c r="I56" s="502"/>
      <c r="J56" s="503"/>
      <c r="K56" s="503"/>
      <c r="L56" s="503"/>
      <c r="M56" s="503"/>
      <c r="N56" s="503"/>
      <c r="O56" s="503"/>
      <c r="P56" s="503"/>
      <c r="Q56" s="504"/>
      <c r="R56" s="35">
        <v>0</v>
      </c>
    </row>
    <row r="57" spans="1:19" ht="21" customHeight="1" thickBot="1" x14ac:dyDescent="0.35">
      <c r="A57" s="514"/>
      <c r="B57" s="515"/>
      <c r="C57" s="515"/>
      <c r="D57" s="515"/>
      <c r="E57" s="515"/>
      <c r="F57" s="515"/>
      <c r="G57" s="515"/>
      <c r="H57" s="516"/>
      <c r="I57" s="571" t="s">
        <v>7</v>
      </c>
      <c r="J57" s="572"/>
      <c r="K57" s="572"/>
      <c r="L57" s="572"/>
      <c r="M57" s="572"/>
      <c r="N57" s="572"/>
      <c r="O57" s="572"/>
      <c r="P57" s="572"/>
      <c r="Q57" s="573"/>
      <c r="R57" s="42">
        <f>SUM(R54:R56)</f>
        <v>0</v>
      </c>
    </row>
    <row r="58" spans="1:19" ht="21" customHeight="1" thickBot="1" x14ac:dyDescent="0.3">
      <c r="A58" s="574"/>
      <c r="B58" s="574"/>
      <c r="C58" s="574"/>
      <c r="D58" s="574"/>
      <c r="E58" s="574"/>
      <c r="F58" s="574"/>
      <c r="G58" s="574"/>
      <c r="H58" s="574"/>
      <c r="I58" s="574"/>
      <c r="J58" s="574"/>
      <c r="K58" s="574"/>
      <c r="L58" s="574"/>
      <c r="M58" s="574"/>
      <c r="N58" s="574"/>
      <c r="O58" s="574"/>
      <c r="P58" s="574"/>
      <c r="Q58" s="574"/>
      <c r="R58" s="593"/>
    </row>
    <row r="59" spans="1:19" ht="21" customHeight="1" x14ac:dyDescent="0.3">
      <c r="A59" s="378" t="s">
        <v>49</v>
      </c>
      <c r="B59" s="379"/>
      <c r="C59" s="379"/>
      <c r="D59" s="379"/>
      <c r="E59" s="379"/>
      <c r="F59" s="379"/>
      <c r="G59" s="379"/>
      <c r="H59" s="380"/>
      <c r="I59" s="534"/>
      <c r="J59" s="535"/>
      <c r="K59" s="535"/>
      <c r="L59" s="535"/>
      <c r="M59" s="535"/>
      <c r="N59" s="535"/>
      <c r="O59" s="535"/>
      <c r="P59" s="535"/>
      <c r="Q59" s="536"/>
      <c r="R59" s="36">
        <v>0</v>
      </c>
    </row>
    <row r="60" spans="1:19" ht="21" customHeight="1" x14ac:dyDescent="0.3">
      <c r="A60" s="381"/>
      <c r="B60" s="382"/>
      <c r="C60" s="382"/>
      <c r="D60" s="382"/>
      <c r="E60" s="382"/>
      <c r="F60" s="382"/>
      <c r="G60" s="382"/>
      <c r="H60" s="383"/>
      <c r="I60" s="502"/>
      <c r="J60" s="503"/>
      <c r="K60" s="503"/>
      <c r="L60" s="503"/>
      <c r="M60" s="503"/>
      <c r="N60" s="503"/>
      <c r="O60" s="503"/>
      <c r="P60" s="503"/>
      <c r="Q60" s="504"/>
      <c r="R60" s="37">
        <v>0</v>
      </c>
    </row>
    <row r="61" spans="1:19" ht="21.75" customHeight="1" x14ac:dyDescent="0.3">
      <c r="A61" s="381"/>
      <c r="B61" s="382"/>
      <c r="C61" s="382"/>
      <c r="D61" s="382"/>
      <c r="E61" s="382"/>
      <c r="F61" s="382"/>
      <c r="G61" s="382"/>
      <c r="H61" s="383"/>
      <c r="I61" s="502"/>
      <c r="J61" s="503"/>
      <c r="K61" s="503"/>
      <c r="L61" s="503"/>
      <c r="M61" s="503"/>
      <c r="N61" s="503"/>
      <c r="O61" s="503"/>
      <c r="P61" s="503"/>
      <c r="Q61" s="504"/>
      <c r="R61" s="37">
        <v>0</v>
      </c>
    </row>
    <row r="62" spans="1:19" ht="21" customHeight="1" x14ac:dyDescent="0.3">
      <c r="A62" s="381"/>
      <c r="B62" s="382"/>
      <c r="C62" s="382"/>
      <c r="D62" s="382"/>
      <c r="E62" s="382"/>
      <c r="F62" s="382"/>
      <c r="G62" s="382"/>
      <c r="H62" s="383"/>
      <c r="I62" s="502"/>
      <c r="J62" s="503"/>
      <c r="K62" s="503"/>
      <c r="L62" s="503"/>
      <c r="M62" s="503"/>
      <c r="N62" s="503"/>
      <c r="O62" s="503"/>
      <c r="P62" s="503"/>
      <c r="Q62" s="504"/>
      <c r="R62" s="37">
        <v>0</v>
      </c>
    </row>
    <row r="63" spans="1:19" ht="21" customHeight="1" x14ac:dyDescent="0.3">
      <c r="A63" s="381"/>
      <c r="B63" s="382"/>
      <c r="C63" s="382"/>
      <c r="D63" s="382"/>
      <c r="E63" s="382"/>
      <c r="F63" s="382"/>
      <c r="G63" s="382"/>
      <c r="H63" s="383"/>
      <c r="I63" s="502"/>
      <c r="J63" s="503"/>
      <c r="K63" s="503"/>
      <c r="L63" s="503"/>
      <c r="M63" s="503"/>
      <c r="N63" s="503"/>
      <c r="O63" s="503"/>
      <c r="P63" s="503"/>
      <c r="Q63" s="504"/>
      <c r="R63" s="37">
        <v>0</v>
      </c>
    </row>
    <row r="64" spans="1:19" ht="21" customHeight="1" x14ac:dyDescent="0.3">
      <c r="A64" s="381"/>
      <c r="B64" s="382"/>
      <c r="C64" s="382"/>
      <c r="D64" s="382"/>
      <c r="E64" s="382"/>
      <c r="F64" s="382"/>
      <c r="G64" s="382"/>
      <c r="H64" s="383"/>
      <c r="I64" s="502"/>
      <c r="J64" s="503"/>
      <c r="K64" s="503"/>
      <c r="L64" s="503"/>
      <c r="M64" s="503"/>
      <c r="N64" s="503"/>
      <c r="O64" s="503"/>
      <c r="P64" s="503"/>
      <c r="Q64" s="504"/>
      <c r="R64" s="37">
        <v>0</v>
      </c>
      <c r="S64" s="4"/>
    </row>
    <row r="65" spans="1:19" ht="21" customHeight="1" x14ac:dyDescent="0.3">
      <c r="A65" s="381"/>
      <c r="B65" s="382"/>
      <c r="C65" s="382"/>
      <c r="D65" s="382"/>
      <c r="E65" s="382"/>
      <c r="F65" s="382"/>
      <c r="G65" s="382"/>
      <c r="H65" s="383"/>
      <c r="I65" s="502"/>
      <c r="J65" s="503"/>
      <c r="K65" s="503"/>
      <c r="L65" s="503"/>
      <c r="M65" s="503"/>
      <c r="N65" s="503"/>
      <c r="O65" s="503"/>
      <c r="P65" s="503"/>
      <c r="Q65" s="504"/>
      <c r="R65" s="37">
        <v>0</v>
      </c>
      <c r="S65" s="4"/>
    </row>
    <row r="66" spans="1:19" ht="21" customHeight="1" x14ac:dyDescent="0.3">
      <c r="A66" s="381"/>
      <c r="B66" s="382"/>
      <c r="C66" s="382"/>
      <c r="D66" s="382"/>
      <c r="E66" s="382"/>
      <c r="F66" s="382"/>
      <c r="G66" s="382"/>
      <c r="H66" s="383"/>
      <c r="I66" s="502"/>
      <c r="J66" s="503"/>
      <c r="K66" s="503"/>
      <c r="L66" s="503"/>
      <c r="M66" s="503"/>
      <c r="N66" s="503"/>
      <c r="O66" s="503"/>
      <c r="P66" s="503"/>
      <c r="Q66" s="504"/>
      <c r="R66" s="37">
        <v>0</v>
      </c>
      <c r="S66" s="4"/>
    </row>
    <row r="67" spans="1:19" ht="21" customHeight="1" x14ac:dyDescent="0.3">
      <c r="A67" s="381"/>
      <c r="B67" s="382"/>
      <c r="C67" s="382"/>
      <c r="D67" s="382"/>
      <c r="E67" s="382"/>
      <c r="F67" s="382"/>
      <c r="G67" s="382"/>
      <c r="H67" s="383"/>
      <c r="I67" s="502"/>
      <c r="J67" s="503"/>
      <c r="K67" s="503"/>
      <c r="L67" s="503"/>
      <c r="M67" s="503"/>
      <c r="N67" s="503"/>
      <c r="O67" s="503"/>
      <c r="P67" s="503"/>
      <c r="Q67" s="504"/>
      <c r="R67" s="37">
        <v>0</v>
      </c>
      <c r="S67" s="4"/>
    </row>
    <row r="68" spans="1:19" ht="21" customHeight="1" x14ac:dyDescent="0.3">
      <c r="A68" s="381"/>
      <c r="B68" s="382"/>
      <c r="C68" s="382"/>
      <c r="D68" s="382"/>
      <c r="E68" s="382"/>
      <c r="F68" s="382"/>
      <c r="G68" s="382"/>
      <c r="H68" s="383"/>
      <c r="I68" s="502"/>
      <c r="J68" s="503"/>
      <c r="K68" s="503"/>
      <c r="L68" s="503"/>
      <c r="M68" s="503"/>
      <c r="N68" s="503"/>
      <c r="O68" s="503"/>
      <c r="P68" s="503"/>
      <c r="Q68" s="504"/>
      <c r="R68" s="37">
        <v>0</v>
      </c>
      <c r="S68" s="4"/>
    </row>
    <row r="69" spans="1:19" ht="21" customHeight="1" x14ac:dyDescent="0.3">
      <c r="A69" s="381"/>
      <c r="B69" s="382"/>
      <c r="C69" s="382"/>
      <c r="D69" s="382"/>
      <c r="E69" s="382"/>
      <c r="F69" s="382"/>
      <c r="G69" s="382"/>
      <c r="H69" s="383"/>
      <c r="I69" s="502"/>
      <c r="J69" s="503"/>
      <c r="K69" s="503"/>
      <c r="L69" s="503"/>
      <c r="M69" s="503"/>
      <c r="N69" s="503"/>
      <c r="O69" s="503"/>
      <c r="P69" s="503"/>
      <c r="Q69" s="504"/>
      <c r="R69" s="37">
        <v>0</v>
      </c>
      <c r="S69" s="4"/>
    </row>
    <row r="70" spans="1:19" ht="21" customHeight="1" thickBot="1" x14ac:dyDescent="0.35">
      <c r="A70" s="384"/>
      <c r="B70" s="385"/>
      <c r="C70" s="385"/>
      <c r="D70" s="385"/>
      <c r="E70" s="385"/>
      <c r="F70" s="385"/>
      <c r="G70" s="385"/>
      <c r="H70" s="386"/>
      <c r="I70" s="594" t="s">
        <v>7</v>
      </c>
      <c r="J70" s="595"/>
      <c r="K70" s="595"/>
      <c r="L70" s="595"/>
      <c r="M70" s="595"/>
      <c r="N70" s="595"/>
      <c r="O70" s="595"/>
      <c r="P70" s="595"/>
      <c r="Q70" s="596"/>
      <c r="R70" s="42">
        <f>SUM(R59:R69)</f>
        <v>0</v>
      </c>
      <c r="S70" s="4"/>
    </row>
    <row r="71" spans="1:19" ht="21.75" customHeight="1" thickBot="1" x14ac:dyDescent="0.3">
      <c r="A71" s="320"/>
      <c r="B71" s="320"/>
      <c r="C71" s="320"/>
      <c r="D71" s="320"/>
      <c r="E71" s="320"/>
      <c r="F71" s="320"/>
      <c r="G71" s="320"/>
      <c r="H71" s="320"/>
      <c r="I71" s="320"/>
      <c r="J71" s="320"/>
      <c r="K71" s="320"/>
      <c r="L71" s="320"/>
      <c r="M71" s="320"/>
      <c r="N71" s="320"/>
      <c r="O71" s="320"/>
      <c r="P71" s="320"/>
      <c r="Q71" s="320"/>
      <c r="R71" s="321"/>
      <c r="S71" s="4"/>
    </row>
    <row r="72" spans="1:19" ht="21" customHeight="1" x14ac:dyDescent="0.25">
      <c r="A72" s="378" t="s">
        <v>51</v>
      </c>
      <c r="B72" s="379"/>
      <c r="C72" s="379"/>
      <c r="D72" s="379"/>
      <c r="E72" s="379"/>
      <c r="F72" s="379"/>
      <c r="G72" s="379"/>
      <c r="H72" s="380"/>
      <c r="I72" s="497" t="s">
        <v>155</v>
      </c>
      <c r="J72" s="498"/>
      <c r="K72" s="498"/>
      <c r="L72" s="498"/>
      <c r="M72" s="498"/>
      <c r="N72" s="498"/>
      <c r="O72" s="498"/>
      <c r="P72" s="498"/>
      <c r="Q72" s="499"/>
      <c r="R72" s="17">
        <v>0</v>
      </c>
      <c r="S72" s="4"/>
    </row>
    <row r="73" spans="1:19" ht="21" customHeight="1" x14ac:dyDescent="0.25">
      <c r="A73" s="381"/>
      <c r="B73" s="382"/>
      <c r="C73" s="382"/>
      <c r="D73" s="382"/>
      <c r="E73" s="382"/>
      <c r="F73" s="382"/>
      <c r="G73" s="382"/>
      <c r="H73" s="383"/>
      <c r="I73" s="312" t="s">
        <v>156</v>
      </c>
      <c r="J73" s="402"/>
      <c r="K73" s="402"/>
      <c r="L73" s="402"/>
      <c r="M73" s="402"/>
      <c r="N73" s="402"/>
      <c r="O73" s="402"/>
      <c r="P73" s="402"/>
      <c r="Q73" s="313"/>
      <c r="R73" s="18">
        <v>0</v>
      </c>
      <c r="S73" s="4"/>
    </row>
    <row r="74" spans="1:19" ht="21" customHeight="1" x14ac:dyDescent="0.25">
      <c r="A74" s="381"/>
      <c r="B74" s="382"/>
      <c r="C74" s="382"/>
      <c r="D74" s="382"/>
      <c r="E74" s="382"/>
      <c r="F74" s="382"/>
      <c r="G74" s="382"/>
      <c r="H74" s="383"/>
      <c r="I74" s="491"/>
      <c r="J74" s="492"/>
      <c r="K74" s="492"/>
      <c r="L74" s="492"/>
      <c r="M74" s="492"/>
      <c r="N74" s="492"/>
      <c r="O74" s="492"/>
      <c r="P74" s="492"/>
      <c r="Q74" s="493"/>
      <c r="R74" s="18">
        <v>0</v>
      </c>
      <c r="S74" s="4"/>
    </row>
    <row r="75" spans="1:19" ht="21" customHeight="1" x14ac:dyDescent="0.25">
      <c r="A75" s="381"/>
      <c r="B75" s="382"/>
      <c r="C75" s="382"/>
      <c r="D75" s="382"/>
      <c r="E75" s="382"/>
      <c r="F75" s="382"/>
      <c r="G75" s="382"/>
      <c r="H75" s="383"/>
      <c r="I75" s="491"/>
      <c r="J75" s="492"/>
      <c r="K75" s="492"/>
      <c r="L75" s="492"/>
      <c r="M75" s="492"/>
      <c r="N75" s="492"/>
      <c r="O75" s="492"/>
      <c r="P75" s="492"/>
      <c r="Q75" s="493"/>
      <c r="R75" s="18">
        <v>0</v>
      </c>
      <c r="S75" s="4"/>
    </row>
    <row r="76" spans="1:19" ht="21" customHeight="1" x14ac:dyDescent="0.25">
      <c r="A76" s="381"/>
      <c r="B76" s="382"/>
      <c r="C76" s="382"/>
      <c r="D76" s="382"/>
      <c r="E76" s="382"/>
      <c r="F76" s="382"/>
      <c r="G76" s="382"/>
      <c r="H76" s="383"/>
      <c r="I76" s="491"/>
      <c r="J76" s="492"/>
      <c r="K76" s="492"/>
      <c r="L76" s="492"/>
      <c r="M76" s="492"/>
      <c r="N76" s="492"/>
      <c r="O76" s="492"/>
      <c r="P76" s="492"/>
      <c r="Q76" s="493"/>
      <c r="R76" s="18">
        <v>0</v>
      </c>
      <c r="S76" s="4"/>
    </row>
    <row r="77" spans="1:19" ht="21" customHeight="1" x14ac:dyDescent="0.25">
      <c r="A77" s="381"/>
      <c r="B77" s="382"/>
      <c r="C77" s="382"/>
      <c r="D77" s="382"/>
      <c r="E77" s="382"/>
      <c r="F77" s="382"/>
      <c r="G77" s="382"/>
      <c r="H77" s="383"/>
      <c r="I77" s="491"/>
      <c r="J77" s="492"/>
      <c r="K77" s="492"/>
      <c r="L77" s="492"/>
      <c r="M77" s="492"/>
      <c r="N77" s="492"/>
      <c r="O77" s="492"/>
      <c r="P77" s="492"/>
      <c r="Q77" s="493"/>
      <c r="R77" s="18">
        <v>0</v>
      </c>
      <c r="S77" s="4"/>
    </row>
    <row r="78" spans="1:19" ht="21" customHeight="1" x14ac:dyDescent="0.25">
      <c r="A78" s="381"/>
      <c r="B78" s="382"/>
      <c r="C78" s="382"/>
      <c r="D78" s="382"/>
      <c r="E78" s="382"/>
      <c r="F78" s="382"/>
      <c r="G78" s="382"/>
      <c r="H78" s="383"/>
      <c r="I78" s="491"/>
      <c r="J78" s="492"/>
      <c r="K78" s="492"/>
      <c r="L78" s="492"/>
      <c r="M78" s="492"/>
      <c r="N78" s="492"/>
      <c r="O78" s="492"/>
      <c r="P78" s="492"/>
      <c r="Q78" s="493"/>
      <c r="R78" s="18">
        <v>0</v>
      </c>
      <c r="S78" s="4"/>
    </row>
    <row r="79" spans="1:19" ht="21" customHeight="1" x14ac:dyDescent="0.25">
      <c r="A79" s="381"/>
      <c r="B79" s="382"/>
      <c r="C79" s="382"/>
      <c r="D79" s="382"/>
      <c r="E79" s="382"/>
      <c r="F79" s="382"/>
      <c r="G79" s="382"/>
      <c r="H79" s="383"/>
      <c r="I79" s="491"/>
      <c r="J79" s="492"/>
      <c r="K79" s="492"/>
      <c r="L79" s="492"/>
      <c r="M79" s="492"/>
      <c r="N79" s="492"/>
      <c r="O79" s="492"/>
      <c r="P79" s="492"/>
      <c r="Q79" s="493"/>
      <c r="R79" s="18">
        <v>0</v>
      </c>
      <c r="S79" s="4"/>
    </row>
    <row r="80" spans="1:19" ht="21" customHeight="1" x14ac:dyDescent="0.25">
      <c r="A80" s="381"/>
      <c r="B80" s="382"/>
      <c r="C80" s="382"/>
      <c r="D80" s="382"/>
      <c r="E80" s="382"/>
      <c r="F80" s="382"/>
      <c r="G80" s="382"/>
      <c r="H80" s="383"/>
      <c r="I80" s="491"/>
      <c r="J80" s="492"/>
      <c r="K80" s="492"/>
      <c r="L80" s="492"/>
      <c r="M80" s="492"/>
      <c r="N80" s="492"/>
      <c r="O80" s="492"/>
      <c r="P80" s="492"/>
      <c r="Q80" s="493"/>
      <c r="R80" s="18">
        <v>0</v>
      </c>
      <c r="S80" s="4"/>
    </row>
    <row r="81" spans="1:19" ht="21" customHeight="1" thickBot="1" x14ac:dyDescent="0.3">
      <c r="A81" s="384"/>
      <c r="B81" s="385"/>
      <c r="C81" s="385"/>
      <c r="D81" s="385"/>
      <c r="E81" s="385"/>
      <c r="F81" s="385"/>
      <c r="G81" s="385"/>
      <c r="H81" s="386"/>
      <c r="I81" s="317" t="s">
        <v>7</v>
      </c>
      <c r="J81" s="318"/>
      <c r="K81" s="318"/>
      <c r="L81" s="318"/>
      <c r="M81" s="318"/>
      <c r="N81" s="318"/>
      <c r="O81" s="318"/>
      <c r="P81" s="318"/>
      <c r="Q81" s="319"/>
      <c r="R81" s="44">
        <f>SUM(R72:R80)</f>
        <v>0</v>
      </c>
      <c r="S81" s="4"/>
    </row>
    <row r="82" spans="1:19" ht="21" customHeight="1" thickBot="1" x14ac:dyDescent="0.3">
      <c r="A82" s="423"/>
      <c r="B82" s="423"/>
      <c r="C82" s="423"/>
      <c r="D82" s="423"/>
      <c r="E82" s="423"/>
      <c r="F82" s="423"/>
      <c r="G82" s="423"/>
      <c r="H82" s="423"/>
      <c r="I82" s="423"/>
      <c r="J82" s="423"/>
      <c r="K82" s="423"/>
      <c r="L82" s="423"/>
      <c r="M82" s="423"/>
      <c r="N82" s="423"/>
      <c r="O82" s="423"/>
      <c r="P82" s="423"/>
      <c r="Q82" s="423"/>
      <c r="R82" s="424"/>
      <c r="S82" s="4"/>
    </row>
    <row r="83" spans="1:19" ht="21" customHeight="1" x14ac:dyDescent="0.25">
      <c r="A83" s="378" t="s">
        <v>179</v>
      </c>
      <c r="B83" s="379"/>
      <c r="C83" s="379"/>
      <c r="D83" s="379"/>
      <c r="E83" s="379"/>
      <c r="F83" s="379"/>
      <c r="G83" s="379"/>
      <c r="H83" s="380"/>
      <c r="I83" s="494" t="s">
        <v>29</v>
      </c>
      <c r="J83" s="495"/>
      <c r="K83" s="58" t="s">
        <v>30</v>
      </c>
      <c r="L83" s="496" t="s">
        <v>31</v>
      </c>
      <c r="M83" s="496"/>
      <c r="N83" s="496" t="s">
        <v>32</v>
      </c>
      <c r="O83" s="496"/>
      <c r="P83" s="59" t="s">
        <v>10</v>
      </c>
      <c r="Q83" s="59" t="s">
        <v>18</v>
      </c>
      <c r="R83" s="48" t="s">
        <v>9</v>
      </c>
      <c r="S83" s="4"/>
    </row>
    <row r="84" spans="1:19" ht="21" customHeight="1" x14ac:dyDescent="0.25">
      <c r="A84" s="381"/>
      <c r="B84" s="382"/>
      <c r="C84" s="382"/>
      <c r="D84" s="382"/>
      <c r="E84" s="382"/>
      <c r="F84" s="382"/>
      <c r="G84" s="382"/>
      <c r="H84" s="383"/>
      <c r="I84" s="315"/>
      <c r="J84" s="316"/>
      <c r="K84" s="57">
        <v>0</v>
      </c>
      <c r="L84" s="314">
        <v>0</v>
      </c>
      <c r="M84" s="314"/>
      <c r="N84" s="314">
        <v>0</v>
      </c>
      <c r="O84" s="314"/>
      <c r="P84" s="2">
        <v>0</v>
      </c>
      <c r="Q84" s="2">
        <v>0</v>
      </c>
      <c r="R84" s="15">
        <f>SUM(K84:Q84)</f>
        <v>0</v>
      </c>
      <c r="S84" s="4"/>
    </row>
    <row r="85" spans="1:19" ht="21" customHeight="1" x14ac:dyDescent="0.25">
      <c r="A85" s="381"/>
      <c r="B85" s="382"/>
      <c r="C85" s="382"/>
      <c r="D85" s="382"/>
      <c r="E85" s="382"/>
      <c r="F85" s="382"/>
      <c r="G85" s="382"/>
      <c r="H85" s="383"/>
      <c r="I85" s="315"/>
      <c r="J85" s="316"/>
      <c r="K85" s="57">
        <v>0</v>
      </c>
      <c r="L85" s="314">
        <v>0</v>
      </c>
      <c r="M85" s="314"/>
      <c r="N85" s="314">
        <v>0</v>
      </c>
      <c r="O85" s="314"/>
      <c r="P85" s="2">
        <v>0</v>
      </c>
      <c r="Q85" s="1">
        <v>0</v>
      </c>
      <c r="R85" s="15">
        <f t="shared" ref="R85:R87" si="21">SUM(K85:Q85)</f>
        <v>0</v>
      </c>
      <c r="S85" s="4"/>
    </row>
    <row r="86" spans="1:19" ht="21" customHeight="1" x14ac:dyDescent="0.25">
      <c r="A86" s="381"/>
      <c r="B86" s="382"/>
      <c r="C86" s="382"/>
      <c r="D86" s="382"/>
      <c r="E86" s="382"/>
      <c r="F86" s="382"/>
      <c r="G86" s="382"/>
      <c r="H86" s="383"/>
      <c r="I86" s="315"/>
      <c r="J86" s="316"/>
      <c r="K86" s="57">
        <v>0</v>
      </c>
      <c r="L86" s="314">
        <v>0</v>
      </c>
      <c r="M86" s="314"/>
      <c r="N86" s="314">
        <v>0</v>
      </c>
      <c r="O86" s="314"/>
      <c r="P86" s="2">
        <v>0</v>
      </c>
      <c r="Q86" s="1">
        <v>0</v>
      </c>
      <c r="R86" s="15">
        <f t="shared" si="21"/>
        <v>0</v>
      </c>
      <c r="S86" s="4"/>
    </row>
    <row r="87" spans="1:19" ht="21" customHeight="1" x14ac:dyDescent="0.25">
      <c r="A87" s="381"/>
      <c r="B87" s="382"/>
      <c r="C87" s="382"/>
      <c r="D87" s="382"/>
      <c r="E87" s="382"/>
      <c r="F87" s="382"/>
      <c r="G87" s="382"/>
      <c r="H87" s="383"/>
      <c r="I87" s="315"/>
      <c r="J87" s="316"/>
      <c r="K87" s="57">
        <v>0</v>
      </c>
      <c r="L87" s="314">
        <v>0</v>
      </c>
      <c r="M87" s="314"/>
      <c r="N87" s="314">
        <v>0</v>
      </c>
      <c r="O87" s="314"/>
      <c r="P87" s="2">
        <v>0</v>
      </c>
      <c r="Q87" s="1">
        <v>0</v>
      </c>
      <c r="R87" s="15">
        <f t="shared" si="21"/>
        <v>0</v>
      </c>
      <c r="S87" s="4"/>
    </row>
    <row r="88" spans="1:19" ht="21" customHeight="1" thickBot="1" x14ac:dyDescent="0.3">
      <c r="A88" s="384"/>
      <c r="B88" s="385"/>
      <c r="C88" s="385"/>
      <c r="D88" s="385"/>
      <c r="E88" s="385"/>
      <c r="F88" s="385"/>
      <c r="G88" s="385"/>
      <c r="H88" s="386"/>
      <c r="I88" s="317" t="s">
        <v>7</v>
      </c>
      <c r="J88" s="318"/>
      <c r="K88" s="318"/>
      <c r="L88" s="318"/>
      <c r="M88" s="318"/>
      <c r="N88" s="318"/>
      <c r="O88" s="318"/>
      <c r="P88" s="318"/>
      <c r="Q88" s="319"/>
      <c r="R88" s="44">
        <f>SUM(R84:R87)</f>
        <v>0</v>
      </c>
      <c r="S88" s="4"/>
    </row>
    <row r="89" spans="1:19" ht="21" customHeight="1" thickBot="1" x14ac:dyDescent="0.3">
      <c r="A89" s="320"/>
      <c r="B89" s="320"/>
      <c r="C89" s="320"/>
      <c r="D89" s="320"/>
      <c r="E89" s="320"/>
      <c r="F89" s="320"/>
      <c r="G89" s="320"/>
      <c r="H89" s="320"/>
      <c r="I89" s="320"/>
      <c r="J89" s="320"/>
      <c r="K89" s="320"/>
      <c r="L89" s="320"/>
      <c r="M89" s="320"/>
      <c r="N89" s="320"/>
      <c r="O89" s="320"/>
      <c r="P89" s="320"/>
      <c r="Q89" s="320"/>
      <c r="R89" s="321"/>
      <c r="S89" s="4"/>
    </row>
    <row r="90" spans="1:19" ht="21" customHeight="1" x14ac:dyDescent="0.25">
      <c r="A90" s="378" t="s">
        <v>191</v>
      </c>
      <c r="B90" s="379"/>
      <c r="C90" s="379"/>
      <c r="D90" s="379"/>
      <c r="E90" s="379"/>
      <c r="F90" s="379"/>
      <c r="G90" s="379"/>
      <c r="H90" s="380"/>
      <c r="I90" s="494" t="s">
        <v>29</v>
      </c>
      <c r="J90" s="495"/>
      <c r="K90" s="201" t="s">
        <v>30</v>
      </c>
      <c r="L90" s="496" t="s">
        <v>31</v>
      </c>
      <c r="M90" s="496"/>
      <c r="N90" s="496" t="s">
        <v>32</v>
      </c>
      <c r="O90" s="496"/>
      <c r="P90" s="202" t="s">
        <v>10</v>
      </c>
      <c r="Q90" s="202" t="s">
        <v>18</v>
      </c>
      <c r="R90" s="48" t="s">
        <v>9</v>
      </c>
      <c r="S90" s="4"/>
    </row>
    <row r="91" spans="1:19" ht="21" customHeight="1" x14ac:dyDescent="0.25">
      <c r="A91" s="381"/>
      <c r="B91" s="382"/>
      <c r="C91" s="382"/>
      <c r="D91" s="382"/>
      <c r="E91" s="382"/>
      <c r="F91" s="382"/>
      <c r="G91" s="382"/>
      <c r="H91" s="383"/>
      <c r="I91" s="301"/>
      <c r="J91" s="302"/>
      <c r="K91" s="126">
        <v>0</v>
      </c>
      <c r="L91" s="314">
        <v>0</v>
      </c>
      <c r="M91" s="314"/>
      <c r="N91" s="314">
        <v>0</v>
      </c>
      <c r="O91" s="314"/>
      <c r="P91" s="2">
        <v>0</v>
      </c>
      <c r="Q91" s="2">
        <v>0</v>
      </c>
      <c r="R91" s="15">
        <f t="shared" ref="R91:R94" si="22">SUM(K91:Q91)</f>
        <v>0</v>
      </c>
      <c r="S91" s="4"/>
    </row>
    <row r="92" spans="1:19" ht="21" customHeight="1" x14ac:dyDescent="0.25">
      <c r="A92" s="381"/>
      <c r="B92" s="382"/>
      <c r="C92" s="382"/>
      <c r="D92" s="382"/>
      <c r="E92" s="382"/>
      <c r="F92" s="382"/>
      <c r="G92" s="382"/>
      <c r="H92" s="383"/>
      <c r="I92" s="315"/>
      <c r="J92" s="316"/>
      <c r="K92" s="126">
        <v>0</v>
      </c>
      <c r="L92" s="314">
        <v>0</v>
      </c>
      <c r="M92" s="314"/>
      <c r="N92" s="314">
        <v>0</v>
      </c>
      <c r="O92" s="314"/>
      <c r="P92" s="2">
        <v>0</v>
      </c>
      <c r="Q92" s="1">
        <v>0</v>
      </c>
      <c r="R92" s="15">
        <f t="shared" si="22"/>
        <v>0</v>
      </c>
      <c r="S92" s="4"/>
    </row>
    <row r="93" spans="1:19" ht="21" customHeight="1" x14ac:dyDescent="0.25">
      <c r="A93" s="381"/>
      <c r="B93" s="382"/>
      <c r="C93" s="382"/>
      <c r="D93" s="382"/>
      <c r="E93" s="382"/>
      <c r="F93" s="382"/>
      <c r="G93" s="382"/>
      <c r="H93" s="383"/>
      <c r="I93" s="315"/>
      <c r="J93" s="316"/>
      <c r="K93" s="126">
        <v>0</v>
      </c>
      <c r="L93" s="314">
        <v>0</v>
      </c>
      <c r="M93" s="314"/>
      <c r="N93" s="314">
        <v>0</v>
      </c>
      <c r="O93" s="314"/>
      <c r="P93" s="2">
        <v>0</v>
      </c>
      <c r="Q93" s="1">
        <v>0</v>
      </c>
      <c r="R93" s="15">
        <f t="shared" si="22"/>
        <v>0</v>
      </c>
      <c r="S93" s="4"/>
    </row>
    <row r="94" spans="1:19" ht="21" customHeight="1" x14ac:dyDescent="0.25">
      <c r="A94" s="381"/>
      <c r="B94" s="382"/>
      <c r="C94" s="382"/>
      <c r="D94" s="382"/>
      <c r="E94" s="382"/>
      <c r="F94" s="382"/>
      <c r="G94" s="382"/>
      <c r="H94" s="383"/>
      <c r="I94" s="315"/>
      <c r="J94" s="316"/>
      <c r="K94" s="126">
        <v>0</v>
      </c>
      <c r="L94" s="314">
        <v>0</v>
      </c>
      <c r="M94" s="314"/>
      <c r="N94" s="314">
        <v>0</v>
      </c>
      <c r="O94" s="314"/>
      <c r="P94" s="2">
        <v>0</v>
      </c>
      <c r="Q94" s="1">
        <v>0</v>
      </c>
      <c r="R94" s="15">
        <f t="shared" si="22"/>
        <v>0</v>
      </c>
      <c r="S94" s="4"/>
    </row>
    <row r="95" spans="1:19" ht="21" customHeight="1" thickBot="1" x14ac:dyDescent="0.3">
      <c r="A95" s="384"/>
      <c r="B95" s="385"/>
      <c r="C95" s="385"/>
      <c r="D95" s="385"/>
      <c r="E95" s="385"/>
      <c r="F95" s="385"/>
      <c r="G95" s="385"/>
      <c r="H95" s="386"/>
      <c r="I95" s="317" t="s">
        <v>7</v>
      </c>
      <c r="J95" s="318"/>
      <c r="K95" s="318"/>
      <c r="L95" s="318"/>
      <c r="M95" s="318"/>
      <c r="N95" s="318"/>
      <c r="O95" s="318"/>
      <c r="P95" s="318"/>
      <c r="Q95" s="319"/>
      <c r="R95" s="44">
        <f>SUM(R91:R94)</f>
        <v>0</v>
      </c>
      <c r="S95" s="4"/>
    </row>
    <row r="96" spans="1:19" ht="21" customHeight="1" thickBot="1" x14ac:dyDescent="0.3">
      <c r="A96" s="320"/>
      <c r="B96" s="320"/>
      <c r="C96" s="320"/>
      <c r="D96" s="320"/>
      <c r="E96" s="320"/>
      <c r="F96" s="320"/>
      <c r="G96" s="320"/>
      <c r="H96" s="320"/>
      <c r="I96" s="320"/>
      <c r="J96" s="320"/>
      <c r="K96" s="320"/>
      <c r="L96" s="320"/>
      <c r="M96" s="320"/>
      <c r="N96" s="320"/>
      <c r="O96" s="320"/>
      <c r="P96" s="320"/>
      <c r="Q96" s="320"/>
      <c r="R96" s="321"/>
      <c r="S96" s="4"/>
    </row>
    <row r="97" spans="1:22" ht="35.25" customHeight="1" x14ac:dyDescent="0.25">
      <c r="A97" s="378" t="s">
        <v>195</v>
      </c>
      <c r="B97" s="379"/>
      <c r="C97" s="379"/>
      <c r="D97" s="379"/>
      <c r="E97" s="379"/>
      <c r="F97" s="379"/>
      <c r="G97" s="379"/>
      <c r="H97" s="380"/>
      <c r="I97" s="488" t="s">
        <v>11</v>
      </c>
      <c r="J97" s="488"/>
      <c r="K97" s="488"/>
      <c r="L97" s="488" t="s">
        <v>13</v>
      </c>
      <c r="M97" s="488"/>
      <c r="N97" s="488"/>
      <c r="O97" s="488"/>
      <c r="P97" s="489" t="s">
        <v>12</v>
      </c>
      <c r="Q97" s="490"/>
      <c r="R97" s="61" t="s">
        <v>9</v>
      </c>
      <c r="S97" s="4"/>
    </row>
    <row r="98" spans="1:22" ht="35.25" customHeight="1" x14ac:dyDescent="0.25">
      <c r="A98" s="381"/>
      <c r="B98" s="382"/>
      <c r="C98" s="382"/>
      <c r="D98" s="382"/>
      <c r="E98" s="382"/>
      <c r="F98" s="382"/>
      <c r="G98" s="382"/>
      <c r="H98" s="383"/>
      <c r="I98" s="487" t="s">
        <v>129</v>
      </c>
      <c r="J98" s="487"/>
      <c r="K98" s="487"/>
      <c r="L98" s="377"/>
      <c r="M98" s="377"/>
      <c r="N98" s="377"/>
      <c r="O98" s="377"/>
      <c r="P98" s="312"/>
      <c r="Q98" s="313"/>
      <c r="R98" s="15">
        <f>SUM(L98*P98)</f>
        <v>0</v>
      </c>
      <c r="S98" s="4"/>
    </row>
    <row r="99" spans="1:22" ht="35.25" customHeight="1" x14ac:dyDescent="0.25">
      <c r="A99" s="381"/>
      <c r="B99" s="382"/>
      <c r="C99" s="382"/>
      <c r="D99" s="382"/>
      <c r="E99" s="382"/>
      <c r="F99" s="382"/>
      <c r="G99" s="382"/>
      <c r="H99" s="383"/>
      <c r="I99" s="306" t="s">
        <v>130</v>
      </c>
      <c r="J99" s="307"/>
      <c r="K99" s="308"/>
      <c r="L99" s="377"/>
      <c r="M99" s="377"/>
      <c r="N99" s="377"/>
      <c r="O99" s="377"/>
      <c r="P99" s="312"/>
      <c r="Q99" s="313"/>
      <c r="R99" s="15">
        <f>SUM(L99*P99)</f>
        <v>0</v>
      </c>
      <c r="S99" s="4"/>
    </row>
    <row r="100" spans="1:22" ht="35.25" customHeight="1" x14ac:dyDescent="0.25">
      <c r="A100" s="381"/>
      <c r="B100" s="382"/>
      <c r="C100" s="382"/>
      <c r="D100" s="382"/>
      <c r="E100" s="382"/>
      <c r="F100" s="382"/>
      <c r="G100" s="382"/>
      <c r="H100" s="383"/>
      <c r="I100" s="306" t="s">
        <v>131</v>
      </c>
      <c r="J100" s="307"/>
      <c r="K100" s="308"/>
      <c r="L100" s="309"/>
      <c r="M100" s="310"/>
      <c r="N100" s="310"/>
      <c r="O100" s="311"/>
      <c r="P100" s="312"/>
      <c r="Q100" s="313"/>
      <c r="R100" s="15">
        <f t="shared" ref="R100:R102" si="23">SUM(L100*P100)</f>
        <v>0</v>
      </c>
      <c r="S100" s="4"/>
    </row>
    <row r="101" spans="1:22" ht="35.25" customHeight="1" x14ac:dyDescent="0.25">
      <c r="A101" s="381"/>
      <c r="B101" s="382"/>
      <c r="C101" s="382"/>
      <c r="D101" s="382"/>
      <c r="E101" s="382"/>
      <c r="F101" s="382"/>
      <c r="G101" s="382"/>
      <c r="H101" s="383"/>
      <c r="I101" s="306" t="s">
        <v>132</v>
      </c>
      <c r="J101" s="307"/>
      <c r="K101" s="308"/>
      <c r="L101" s="309"/>
      <c r="M101" s="310"/>
      <c r="N101" s="310"/>
      <c r="O101" s="311"/>
      <c r="P101" s="312"/>
      <c r="Q101" s="313"/>
      <c r="R101" s="15">
        <f t="shared" si="23"/>
        <v>0</v>
      </c>
      <c r="S101" s="4"/>
    </row>
    <row r="102" spans="1:22" ht="38.25" customHeight="1" x14ac:dyDescent="0.25">
      <c r="A102" s="381"/>
      <c r="B102" s="382"/>
      <c r="C102" s="382"/>
      <c r="D102" s="382"/>
      <c r="E102" s="382"/>
      <c r="F102" s="382"/>
      <c r="G102" s="382"/>
      <c r="H102" s="383"/>
      <c r="I102" s="635" t="s">
        <v>189</v>
      </c>
      <c r="J102" s="377"/>
      <c r="K102" s="377"/>
      <c r="L102" s="377"/>
      <c r="M102" s="377"/>
      <c r="N102" s="377"/>
      <c r="O102" s="377"/>
      <c r="P102" s="312">
        <v>0</v>
      </c>
      <c r="Q102" s="313"/>
      <c r="R102" s="15">
        <f t="shared" si="23"/>
        <v>0</v>
      </c>
      <c r="S102" s="4"/>
    </row>
    <row r="103" spans="1:22" ht="38.25" customHeight="1" x14ac:dyDescent="0.25">
      <c r="A103" s="381"/>
      <c r="B103" s="382"/>
      <c r="C103" s="382"/>
      <c r="D103" s="382"/>
      <c r="E103" s="382"/>
      <c r="F103" s="382"/>
      <c r="G103" s="382"/>
      <c r="H103" s="383"/>
      <c r="I103" s="635" t="s">
        <v>190</v>
      </c>
      <c r="J103" s="377"/>
      <c r="K103" s="377"/>
      <c r="L103" s="377"/>
      <c r="M103" s="377"/>
      <c r="N103" s="377"/>
      <c r="O103" s="377"/>
      <c r="P103" s="312">
        <v>0</v>
      </c>
      <c r="Q103" s="313"/>
      <c r="R103" s="15">
        <f>SUM(L103*P103)</f>
        <v>0</v>
      </c>
      <c r="S103" s="4"/>
    </row>
    <row r="104" spans="1:22" ht="35.25" customHeight="1" thickBot="1" x14ac:dyDescent="0.3">
      <c r="A104" s="384"/>
      <c r="B104" s="385"/>
      <c r="C104" s="385"/>
      <c r="D104" s="385"/>
      <c r="E104" s="385"/>
      <c r="F104" s="385"/>
      <c r="G104" s="385"/>
      <c r="H104" s="386"/>
      <c r="I104" s="387" t="s">
        <v>8</v>
      </c>
      <c r="J104" s="388"/>
      <c r="K104" s="388"/>
      <c r="L104" s="388"/>
      <c r="M104" s="388"/>
      <c r="N104" s="388"/>
      <c r="O104" s="388"/>
      <c r="P104" s="388"/>
      <c r="Q104" s="389"/>
      <c r="R104" s="44">
        <f>SUM(R98:R103)</f>
        <v>0</v>
      </c>
      <c r="S104" s="4"/>
    </row>
    <row r="105" spans="1:22" ht="21" customHeight="1" thickBot="1" x14ac:dyDescent="0.3">
      <c r="A105" s="425"/>
      <c r="B105" s="425"/>
      <c r="C105" s="425"/>
      <c r="D105" s="425"/>
      <c r="E105" s="425"/>
      <c r="F105" s="425"/>
      <c r="G105" s="425"/>
      <c r="H105" s="425"/>
      <c r="I105" s="425"/>
      <c r="J105" s="425"/>
      <c r="K105" s="425"/>
      <c r="L105" s="425"/>
      <c r="M105" s="425"/>
      <c r="N105" s="425"/>
      <c r="O105" s="425"/>
      <c r="P105" s="425"/>
      <c r="Q105" s="425"/>
      <c r="R105" s="426"/>
      <c r="S105" s="4"/>
      <c r="U105" s="196" t="s">
        <v>180</v>
      </c>
    </row>
    <row r="106" spans="1:22" ht="21" customHeight="1" x14ac:dyDescent="0.25">
      <c r="A106" s="378" t="s">
        <v>53</v>
      </c>
      <c r="B106" s="379"/>
      <c r="C106" s="379"/>
      <c r="D106" s="379"/>
      <c r="E106" s="379"/>
      <c r="F106" s="379"/>
      <c r="G106" s="379"/>
      <c r="H106" s="380"/>
      <c r="I106" s="390"/>
      <c r="J106" s="391"/>
      <c r="K106" s="391"/>
      <c r="L106" s="391"/>
      <c r="M106" s="391"/>
      <c r="N106" s="391"/>
      <c r="O106" s="391"/>
      <c r="P106" s="391"/>
      <c r="Q106" s="392"/>
      <c r="R106" s="17">
        <v>0</v>
      </c>
      <c r="S106" s="4"/>
      <c r="U106" s="135">
        <v>0</v>
      </c>
      <c r="V106" s="134" t="s">
        <v>108</v>
      </c>
    </row>
    <row r="107" spans="1:22" ht="21" customHeight="1" x14ac:dyDescent="0.25">
      <c r="A107" s="381"/>
      <c r="B107" s="382"/>
      <c r="C107" s="382"/>
      <c r="D107" s="382"/>
      <c r="E107" s="382"/>
      <c r="F107" s="382"/>
      <c r="G107" s="382"/>
      <c r="H107" s="383"/>
      <c r="I107" s="393"/>
      <c r="J107" s="394"/>
      <c r="K107" s="394"/>
      <c r="L107" s="394"/>
      <c r="M107" s="394"/>
      <c r="N107" s="394"/>
      <c r="O107" s="394"/>
      <c r="P107" s="394"/>
      <c r="Q107" s="395"/>
      <c r="R107" s="18">
        <v>0</v>
      </c>
      <c r="S107" s="4"/>
      <c r="U107" s="135">
        <v>0</v>
      </c>
    </row>
    <row r="108" spans="1:22" ht="21" customHeight="1" x14ac:dyDescent="0.25">
      <c r="A108" s="381"/>
      <c r="B108" s="382"/>
      <c r="C108" s="382"/>
      <c r="D108" s="382"/>
      <c r="E108" s="382"/>
      <c r="F108" s="382"/>
      <c r="G108" s="382"/>
      <c r="H108" s="383"/>
      <c r="I108" s="303"/>
      <c r="J108" s="304"/>
      <c r="K108" s="304"/>
      <c r="L108" s="304"/>
      <c r="M108" s="304"/>
      <c r="N108" s="304"/>
      <c r="O108" s="304"/>
      <c r="P108" s="304"/>
      <c r="Q108" s="305"/>
      <c r="R108" s="133">
        <v>0</v>
      </c>
      <c r="S108" s="4"/>
      <c r="U108" s="135">
        <v>0</v>
      </c>
    </row>
    <row r="109" spans="1:22" ht="21" customHeight="1" x14ac:dyDescent="0.25">
      <c r="A109" s="381"/>
      <c r="B109" s="382"/>
      <c r="C109" s="382"/>
      <c r="D109" s="382"/>
      <c r="E109" s="382"/>
      <c r="F109" s="382"/>
      <c r="G109" s="382"/>
      <c r="H109" s="383"/>
      <c r="I109" s="393"/>
      <c r="J109" s="394"/>
      <c r="K109" s="394"/>
      <c r="L109" s="394"/>
      <c r="M109" s="394"/>
      <c r="N109" s="394"/>
      <c r="O109" s="394"/>
      <c r="P109" s="394"/>
      <c r="Q109" s="395"/>
      <c r="R109" s="18">
        <v>0</v>
      </c>
      <c r="S109" s="4"/>
      <c r="U109" s="135">
        <v>0</v>
      </c>
    </row>
    <row r="110" spans="1:22" ht="21" customHeight="1" thickBot="1" x14ac:dyDescent="0.3">
      <c r="A110" s="384"/>
      <c r="B110" s="385"/>
      <c r="C110" s="385"/>
      <c r="D110" s="385"/>
      <c r="E110" s="385"/>
      <c r="F110" s="385"/>
      <c r="G110" s="385"/>
      <c r="H110" s="386"/>
      <c r="I110" s="387" t="s">
        <v>8</v>
      </c>
      <c r="J110" s="388"/>
      <c r="K110" s="388"/>
      <c r="L110" s="388"/>
      <c r="M110" s="388"/>
      <c r="N110" s="388"/>
      <c r="O110" s="388"/>
      <c r="P110" s="388"/>
      <c r="Q110" s="389"/>
      <c r="R110" s="44">
        <f>SUM(R106:R109)</f>
        <v>0</v>
      </c>
      <c r="S110" s="4"/>
      <c r="U110" s="195">
        <f>SUM(U106:U109)</f>
        <v>0</v>
      </c>
    </row>
    <row r="111" spans="1:22" ht="21.75" customHeight="1" thickBot="1" x14ac:dyDescent="0.3">
      <c r="A111" s="427"/>
      <c r="B111" s="427"/>
      <c r="C111" s="427"/>
      <c r="D111" s="427"/>
      <c r="E111" s="427"/>
      <c r="F111" s="427"/>
      <c r="G111" s="427"/>
      <c r="H111" s="427"/>
      <c r="I111" s="427"/>
      <c r="J111" s="427"/>
      <c r="K111" s="427"/>
      <c r="L111" s="427"/>
      <c r="M111" s="427"/>
      <c r="N111" s="427"/>
      <c r="O111" s="427"/>
      <c r="P111" s="427"/>
      <c r="Q111" s="427"/>
      <c r="R111" s="428"/>
      <c r="S111" s="4"/>
    </row>
    <row r="112" spans="1:22" ht="21" customHeight="1" x14ac:dyDescent="0.25">
      <c r="A112" s="378" t="s">
        <v>52</v>
      </c>
      <c r="B112" s="379"/>
      <c r="C112" s="379"/>
      <c r="D112" s="379"/>
      <c r="E112" s="379"/>
      <c r="F112" s="379"/>
      <c r="G112" s="379"/>
      <c r="H112" s="380"/>
      <c r="I112" s="481"/>
      <c r="J112" s="482"/>
      <c r="K112" s="482"/>
      <c r="L112" s="482"/>
      <c r="M112" s="482"/>
      <c r="N112" s="482"/>
      <c r="O112" s="482"/>
      <c r="P112" s="482"/>
      <c r="Q112" s="483"/>
      <c r="R112" s="17">
        <v>0</v>
      </c>
      <c r="S112" s="4"/>
    </row>
    <row r="113" spans="1:19" ht="21" customHeight="1" x14ac:dyDescent="0.25">
      <c r="A113" s="381"/>
      <c r="B113" s="382"/>
      <c r="C113" s="382"/>
      <c r="D113" s="382"/>
      <c r="E113" s="382"/>
      <c r="F113" s="382"/>
      <c r="G113" s="382"/>
      <c r="H113" s="383"/>
      <c r="I113" s="484"/>
      <c r="J113" s="485"/>
      <c r="K113" s="485"/>
      <c r="L113" s="485"/>
      <c r="M113" s="485"/>
      <c r="N113" s="485"/>
      <c r="O113" s="485"/>
      <c r="P113" s="485"/>
      <c r="Q113" s="486"/>
      <c r="R113" s="18">
        <v>0</v>
      </c>
      <c r="S113" s="4"/>
    </row>
    <row r="114" spans="1:19" ht="21" customHeight="1" thickBot="1" x14ac:dyDescent="0.3">
      <c r="A114" s="384"/>
      <c r="B114" s="385"/>
      <c r="C114" s="385"/>
      <c r="D114" s="385"/>
      <c r="E114" s="385"/>
      <c r="F114" s="385"/>
      <c r="G114" s="385"/>
      <c r="H114" s="386"/>
      <c r="I114" s="317" t="s">
        <v>7</v>
      </c>
      <c r="J114" s="318"/>
      <c r="K114" s="318"/>
      <c r="L114" s="318"/>
      <c r="M114" s="318"/>
      <c r="N114" s="318"/>
      <c r="O114" s="318"/>
      <c r="P114" s="318"/>
      <c r="Q114" s="319"/>
      <c r="R114" s="16">
        <f>SUM(R112:R113)</f>
        <v>0</v>
      </c>
      <c r="S114" s="4"/>
    </row>
    <row r="115" spans="1:19" ht="21.75" customHeight="1" thickBot="1" x14ac:dyDescent="0.3">
      <c r="A115" s="423"/>
      <c r="B115" s="423"/>
      <c r="C115" s="423"/>
      <c r="D115" s="423"/>
      <c r="E115" s="423"/>
      <c r="F115" s="423"/>
      <c r="G115" s="423"/>
      <c r="H115" s="423"/>
      <c r="I115" s="423"/>
      <c r="J115" s="423"/>
      <c r="K115" s="423"/>
      <c r="L115" s="423"/>
      <c r="M115" s="423"/>
      <c r="N115" s="423"/>
      <c r="O115" s="423"/>
      <c r="P115" s="423"/>
      <c r="Q115" s="423"/>
      <c r="R115" s="424"/>
      <c r="S115" s="4"/>
    </row>
    <row r="116" spans="1:19" ht="21" customHeight="1" x14ac:dyDescent="0.25">
      <c r="A116" s="378" t="s">
        <v>54</v>
      </c>
      <c r="B116" s="379"/>
      <c r="C116" s="379"/>
      <c r="D116" s="379"/>
      <c r="E116" s="379"/>
      <c r="F116" s="379"/>
      <c r="G116" s="379"/>
      <c r="H116" s="380"/>
      <c r="I116" s="481"/>
      <c r="J116" s="482"/>
      <c r="K116" s="482"/>
      <c r="L116" s="482"/>
      <c r="M116" s="482"/>
      <c r="N116" s="482"/>
      <c r="O116" s="482"/>
      <c r="P116" s="482"/>
      <c r="Q116" s="483"/>
      <c r="R116" s="17">
        <v>0</v>
      </c>
      <c r="S116" s="4"/>
    </row>
    <row r="117" spans="1:19" ht="21" customHeight="1" x14ac:dyDescent="0.25">
      <c r="A117" s="381"/>
      <c r="B117" s="382"/>
      <c r="C117" s="382"/>
      <c r="D117" s="382"/>
      <c r="E117" s="382"/>
      <c r="F117" s="382"/>
      <c r="G117" s="382"/>
      <c r="H117" s="383"/>
      <c r="I117" s="484"/>
      <c r="J117" s="485"/>
      <c r="K117" s="485"/>
      <c r="L117" s="485"/>
      <c r="M117" s="485"/>
      <c r="N117" s="485"/>
      <c r="O117" s="485"/>
      <c r="P117" s="485"/>
      <c r="Q117" s="486"/>
      <c r="R117" s="18">
        <v>0</v>
      </c>
      <c r="S117" s="4"/>
    </row>
    <row r="118" spans="1:19" ht="21" customHeight="1" thickBot="1" x14ac:dyDescent="0.3">
      <c r="A118" s="384"/>
      <c r="B118" s="385"/>
      <c r="C118" s="385"/>
      <c r="D118" s="385"/>
      <c r="E118" s="385"/>
      <c r="F118" s="385"/>
      <c r="G118" s="385"/>
      <c r="H118" s="386"/>
      <c r="I118" s="317" t="s">
        <v>7</v>
      </c>
      <c r="J118" s="318"/>
      <c r="K118" s="318"/>
      <c r="L118" s="318"/>
      <c r="M118" s="318"/>
      <c r="N118" s="318"/>
      <c r="O118" s="318"/>
      <c r="P118" s="318"/>
      <c r="Q118" s="319"/>
      <c r="R118" s="44">
        <f>SUM(R116:R117)</f>
        <v>0</v>
      </c>
      <c r="S118" s="4"/>
    </row>
    <row r="119" spans="1:19" ht="21.75" customHeight="1" thickBot="1" x14ac:dyDescent="0.3">
      <c r="A119" s="320"/>
      <c r="B119" s="320"/>
      <c r="C119" s="320"/>
      <c r="D119" s="320"/>
      <c r="E119" s="320"/>
      <c r="F119" s="320"/>
      <c r="G119" s="320"/>
      <c r="H119" s="320"/>
      <c r="I119" s="320"/>
      <c r="J119" s="320"/>
      <c r="K119" s="320"/>
      <c r="L119" s="320"/>
      <c r="M119" s="320"/>
      <c r="N119" s="320"/>
      <c r="O119" s="320"/>
      <c r="P119" s="320"/>
      <c r="Q119" s="320"/>
      <c r="R119" s="321"/>
      <c r="S119" s="4"/>
    </row>
    <row r="120" spans="1:19" ht="21" customHeight="1" x14ac:dyDescent="0.25">
      <c r="A120" s="378" t="s">
        <v>107</v>
      </c>
      <c r="B120" s="379"/>
      <c r="C120" s="379"/>
      <c r="D120" s="379"/>
      <c r="E120" s="379"/>
      <c r="F120" s="379"/>
      <c r="G120" s="379"/>
      <c r="H120" s="380"/>
      <c r="I120" s="481"/>
      <c r="J120" s="482"/>
      <c r="K120" s="482"/>
      <c r="L120" s="482"/>
      <c r="M120" s="482"/>
      <c r="N120" s="482"/>
      <c r="O120" s="482"/>
      <c r="P120" s="482"/>
      <c r="Q120" s="483"/>
      <c r="R120" s="17">
        <v>0</v>
      </c>
      <c r="S120" s="4"/>
    </row>
    <row r="121" spans="1:19" ht="21" customHeight="1" x14ac:dyDescent="0.25">
      <c r="A121" s="381"/>
      <c r="B121" s="382"/>
      <c r="C121" s="382"/>
      <c r="D121" s="382"/>
      <c r="E121" s="382"/>
      <c r="F121" s="382"/>
      <c r="G121" s="382"/>
      <c r="H121" s="383"/>
      <c r="I121" s="484"/>
      <c r="J121" s="485"/>
      <c r="K121" s="485"/>
      <c r="L121" s="485"/>
      <c r="M121" s="485"/>
      <c r="N121" s="485"/>
      <c r="O121" s="485"/>
      <c r="P121" s="485"/>
      <c r="Q121" s="486"/>
      <c r="R121" s="18">
        <v>0</v>
      </c>
    </row>
    <row r="122" spans="1:19" ht="21" customHeight="1" thickBot="1" x14ac:dyDescent="0.3">
      <c r="A122" s="384"/>
      <c r="B122" s="385"/>
      <c r="C122" s="385"/>
      <c r="D122" s="385"/>
      <c r="E122" s="385"/>
      <c r="F122" s="385"/>
      <c r="G122" s="385"/>
      <c r="H122" s="386"/>
      <c r="I122" s="317" t="s">
        <v>7</v>
      </c>
      <c r="J122" s="318"/>
      <c r="K122" s="318"/>
      <c r="L122" s="318"/>
      <c r="M122" s="318"/>
      <c r="N122" s="318"/>
      <c r="O122" s="318"/>
      <c r="P122" s="318"/>
      <c r="Q122" s="319"/>
      <c r="R122" s="44">
        <f>SUM(R120:R121)</f>
        <v>0</v>
      </c>
    </row>
    <row r="123" spans="1:19" ht="21.75" customHeight="1" thickBot="1" x14ac:dyDescent="0.3">
      <c r="A123" s="320"/>
      <c r="B123" s="320"/>
      <c r="C123" s="320"/>
      <c r="D123" s="320"/>
      <c r="E123" s="320"/>
      <c r="F123" s="320"/>
      <c r="G123" s="320"/>
      <c r="H123" s="320"/>
      <c r="I123" s="320"/>
      <c r="J123" s="320"/>
      <c r="K123" s="320"/>
      <c r="L123" s="320"/>
      <c r="M123" s="320"/>
      <c r="N123" s="320"/>
      <c r="O123" s="320"/>
      <c r="P123" s="320"/>
      <c r="Q123" s="320"/>
      <c r="R123" s="321"/>
    </row>
    <row r="124" spans="1:19" ht="21" customHeight="1" thickBot="1" x14ac:dyDescent="0.3">
      <c r="A124" s="420" t="s">
        <v>55</v>
      </c>
      <c r="B124" s="421"/>
      <c r="C124" s="421"/>
      <c r="D124" s="421"/>
      <c r="E124" s="421"/>
      <c r="F124" s="421"/>
      <c r="G124" s="421"/>
      <c r="H124" s="422"/>
      <c r="I124" s="438"/>
      <c r="J124" s="320"/>
      <c r="K124" s="320"/>
      <c r="L124" s="320"/>
      <c r="M124" s="320"/>
      <c r="N124" s="320"/>
      <c r="O124" s="320"/>
      <c r="P124" s="321"/>
      <c r="Q124" s="370">
        <f>SUM(R34,R37,R38,R47,R57,R52,R70,R81,R88,R95,R114,R104,R110,R118,R122)</f>
        <v>0</v>
      </c>
      <c r="R124" s="371"/>
    </row>
    <row r="125" spans="1:19" ht="21" customHeight="1" thickBot="1" x14ac:dyDescent="0.3">
      <c r="A125" s="429"/>
      <c r="B125" s="429"/>
      <c r="C125" s="429"/>
      <c r="D125" s="429"/>
      <c r="E125" s="429"/>
      <c r="F125" s="429"/>
      <c r="G125" s="429"/>
      <c r="H125" s="429"/>
      <c r="I125" s="429"/>
      <c r="J125" s="429"/>
      <c r="K125" s="429"/>
      <c r="L125" s="429"/>
      <c r="M125" s="429"/>
      <c r="N125" s="429"/>
      <c r="O125" s="429"/>
      <c r="P125" s="429"/>
      <c r="Q125" s="429"/>
      <c r="R125" s="430"/>
    </row>
    <row r="126" spans="1:19" ht="21" customHeight="1" x14ac:dyDescent="0.25">
      <c r="A126" s="379" t="s">
        <v>106</v>
      </c>
      <c r="B126" s="379"/>
      <c r="C126" s="379"/>
      <c r="D126" s="379"/>
      <c r="E126" s="379"/>
      <c r="F126" s="379"/>
      <c r="G126" s="379"/>
      <c r="H126" s="379"/>
      <c r="I126" s="439" t="s">
        <v>176</v>
      </c>
      <c r="J126" s="440"/>
      <c r="K126" s="440"/>
      <c r="L126" s="440"/>
      <c r="M126" s="440"/>
      <c r="N126" s="440"/>
      <c r="O126" s="440"/>
      <c r="P126" s="441"/>
      <c r="Q126" s="448">
        <f>SUM(R34,R37,R38,R47,R52,R70,R81,R88,R95,U106,U107,U108,U109)*CUMULATIVE!Q1</f>
        <v>0</v>
      </c>
      <c r="R126" s="449"/>
    </row>
    <row r="127" spans="1:19" ht="21" customHeight="1" x14ac:dyDescent="0.25">
      <c r="A127" s="382"/>
      <c r="B127" s="382"/>
      <c r="C127" s="382"/>
      <c r="D127" s="382"/>
      <c r="E127" s="382"/>
      <c r="F127" s="382"/>
      <c r="G127" s="382"/>
      <c r="H127" s="382"/>
      <c r="I127" s="442"/>
      <c r="J127" s="443"/>
      <c r="K127" s="443"/>
      <c r="L127" s="443"/>
      <c r="M127" s="443"/>
      <c r="N127" s="443"/>
      <c r="O127" s="443"/>
      <c r="P127" s="444"/>
      <c r="Q127" s="450"/>
      <c r="R127" s="451"/>
    </row>
    <row r="128" spans="1:19" ht="21.75" customHeight="1" thickBot="1" x14ac:dyDescent="0.3">
      <c r="A128" s="385"/>
      <c r="B128" s="385"/>
      <c r="C128" s="385"/>
      <c r="D128" s="385"/>
      <c r="E128" s="385"/>
      <c r="F128" s="385"/>
      <c r="G128" s="385"/>
      <c r="H128" s="385"/>
      <c r="I128" s="445"/>
      <c r="J128" s="446"/>
      <c r="K128" s="446"/>
      <c r="L128" s="446"/>
      <c r="M128" s="446"/>
      <c r="N128" s="446"/>
      <c r="O128" s="446"/>
      <c r="P128" s="447"/>
      <c r="Q128" s="452"/>
      <c r="R128" s="453"/>
    </row>
    <row r="129" spans="1:19" ht="21" customHeight="1" thickBot="1" x14ac:dyDescent="0.3">
      <c r="A129" s="431"/>
      <c r="B129" s="431"/>
      <c r="C129" s="431"/>
      <c r="D129" s="431"/>
      <c r="E129" s="431"/>
      <c r="F129" s="431"/>
      <c r="G129" s="431"/>
      <c r="H129" s="431"/>
      <c r="I129" s="431"/>
      <c r="J129" s="431"/>
      <c r="K129" s="431"/>
      <c r="L129" s="431"/>
      <c r="M129" s="431"/>
      <c r="N129" s="431"/>
      <c r="O129" s="431"/>
      <c r="P129" s="431"/>
      <c r="Q129" s="431"/>
      <c r="R129" s="432"/>
    </row>
    <row r="130" spans="1:19" ht="21" customHeight="1" thickBot="1" x14ac:dyDescent="0.3">
      <c r="A130" s="420" t="s">
        <v>56</v>
      </c>
      <c r="B130" s="421"/>
      <c r="C130" s="421"/>
      <c r="D130" s="421"/>
      <c r="E130" s="421"/>
      <c r="F130" s="421"/>
      <c r="G130" s="421"/>
      <c r="H130" s="422"/>
      <c r="I130" s="435"/>
      <c r="J130" s="436"/>
      <c r="K130" s="436"/>
      <c r="L130" s="436"/>
      <c r="M130" s="436"/>
      <c r="N130" s="436"/>
      <c r="O130" s="436"/>
      <c r="P130" s="437"/>
      <c r="Q130" s="433">
        <f>SUM(Q124,Q126)</f>
        <v>0</v>
      </c>
      <c r="R130" s="434"/>
    </row>
    <row r="131" spans="1:19" ht="18" x14ac:dyDescent="0.25">
      <c r="A131" s="8"/>
      <c r="B131" s="45"/>
      <c r="C131" s="8"/>
      <c r="H131" s="9"/>
      <c r="I131" s="6"/>
      <c r="J131" s="6"/>
      <c r="K131" s="4"/>
      <c r="L131" s="6"/>
      <c r="N131" s="4"/>
      <c r="O131" s="4"/>
      <c r="P131" s="4"/>
      <c r="Q131" s="4"/>
      <c r="R131" s="4"/>
      <c r="S131" s="4"/>
    </row>
    <row r="132" spans="1:19" x14ac:dyDescent="0.25">
      <c r="A132" s="8"/>
      <c r="B132" s="8"/>
      <c r="C132" s="8"/>
      <c r="H132" s="9"/>
      <c r="I132" s="6"/>
      <c r="J132" s="6"/>
      <c r="K132" s="4"/>
      <c r="L132" s="6"/>
      <c r="N132" s="4"/>
      <c r="O132" s="4"/>
      <c r="P132" s="4"/>
      <c r="Q132" s="4"/>
      <c r="R132" s="4"/>
      <c r="S132" s="4"/>
    </row>
    <row r="133" spans="1:19" x14ac:dyDescent="0.25">
      <c r="A133" s="8"/>
      <c r="B133" s="8"/>
      <c r="C133" s="8"/>
      <c r="H133" s="9"/>
      <c r="I133" s="6"/>
      <c r="J133" s="6"/>
      <c r="K133" s="4"/>
      <c r="L133" s="6"/>
      <c r="N133" s="4"/>
      <c r="O133" s="4"/>
      <c r="P133" s="4"/>
      <c r="Q133" s="4"/>
      <c r="R133" s="4"/>
      <c r="S133" s="4"/>
    </row>
    <row r="134" spans="1:19" x14ac:dyDescent="0.25">
      <c r="A134" s="8"/>
      <c r="B134" s="8"/>
      <c r="C134" s="8"/>
      <c r="H134" s="9"/>
      <c r="I134" s="6"/>
      <c r="J134" s="6"/>
      <c r="K134" s="4"/>
      <c r="L134" s="6"/>
      <c r="N134" s="4"/>
      <c r="O134" s="4"/>
      <c r="P134" s="4"/>
      <c r="Q134" s="4"/>
      <c r="R134" s="4"/>
      <c r="S134" s="4"/>
    </row>
    <row r="135" spans="1:19" ht="60.75" customHeight="1" x14ac:dyDescent="0.25">
      <c r="A135" s="8"/>
      <c r="B135" s="8"/>
      <c r="C135" s="8"/>
      <c r="H135" s="9"/>
      <c r="I135" s="6"/>
      <c r="J135" s="6"/>
      <c r="K135" s="6"/>
      <c r="L135" s="6"/>
      <c r="N135" s="4"/>
      <c r="O135" s="4"/>
      <c r="P135" s="4"/>
      <c r="Q135" s="4"/>
      <c r="R135" s="4"/>
      <c r="S135" s="4"/>
    </row>
    <row r="136" spans="1:19" x14ac:dyDescent="0.25">
      <c r="A136" s="8"/>
      <c r="B136" s="8"/>
      <c r="C136" s="8"/>
      <c r="H136" s="9"/>
      <c r="I136" s="6"/>
      <c r="J136" s="6"/>
      <c r="K136" s="6"/>
      <c r="L136" s="6"/>
      <c r="N136" s="4"/>
      <c r="O136" s="4"/>
      <c r="P136" s="4"/>
      <c r="Q136" s="4"/>
      <c r="R136" s="4"/>
      <c r="S136" s="4"/>
    </row>
    <row r="137" spans="1:19" ht="60.75" customHeight="1" x14ac:dyDescent="0.25"/>
    <row r="139" spans="1:19" ht="60.75" customHeight="1" x14ac:dyDescent="0.25"/>
  </sheetData>
  <sheetProtection selectLockedCells="1"/>
  <mergeCells count="233">
    <mergeCell ref="D11:F11"/>
    <mergeCell ref="G11:I11"/>
    <mergeCell ref="J11:L11"/>
    <mergeCell ref="M11:O11"/>
    <mergeCell ref="P11:R11"/>
    <mergeCell ref="A125:R125"/>
    <mergeCell ref="A126:H128"/>
    <mergeCell ref="I126:P128"/>
    <mergeCell ref="Q126:R128"/>
    <mergeCell ref="A111:R111"/>
    <mergeCell ref="A116:H118"/>
    <mergeCell ref="I116:Q116"/>
    <mergeCell ref="I117:Q117"/>
    <mergeCell ref="I118:Q118"/>
    <mergeCell ref="A119:R119"/>
    <mergeCell ref="I104:Q104"/>
    <mergeCell ref="A105:R105"/>
    <mergeCell ref="A106:H110"/>
    <mergeCell ref="I106:Q106"/>
    <mergeCell ref="I109:Q109"/>
    <mergeCell ref="I110:Q110"/>
    <mergeCell ref="P100:Q100"/>
    <mergeCell ref="I101:K101"/>
    <mergeCell ref="L101:O101"/>
    <mergeCell ref="A129:R129"/>
    <mergeCell ref="A130:H130"/>
    <mergeCell ref="I130:P130"/>
    <mergeCell ref="Q130:R130"/>
    <mergeCell ref="A120:H122"/>
    <mergeCell ref="I120:Q120"/>
    <mergeCell ref="I121:Q121"/>
    <mergeCell ref="I122:Q122"/>
    <mergeCell ref="A123:R123"/>
    <mergeCell ref="A124:H124"/>
    <mergeCell ref="I124:P124"/>
    <mergeCell ref="Q124:R124"/>
    <mergeCell ref="P101:Q101"/>
    <mergeCell ref="I103:K103"/>
    <mergeCell ref="L103:O103"/>
    <mergeCell ref="P103:Q103"/>
    <mergeCell ref="A115:R115"/>
    <mergeCell ref="A97:H104"/>
    <mergeCell ref="I97:K97"/>
    <mergeCell ref="L97:O97"/>
    <mergeCell ref="P97:Q97"/>
    <mergeCell ref="I98:K98"/>
    <mergeCell ref="L98:O98"/>
    <mergeCell ref="P98:Q98"/>
    <mergeCell ref="I100:K100"/>
    <mergeCell ref="L100:O100"/>
    <mergeCell ref="I107:Q107"/>
    <mergeCell ref="I108:Q108"/>
    <mergeCell ref="I102:K102"/>
    <mergeCell ref="L102:O102"/>
    <mergeCell ref="P102:Q102"/>
    <mergeCell ref="A89:R89"/>
    <mergeCell ref="A112:H114"/>
    <mergeCell ref="I112:Q112"/>
    <mergeCell ref="I113:Q113"/>
    <mergeCell ref="I114:Q114"/>
    <mergeCell ref="L85:M85"/>
    <mergeCell ref="N85:O85"/>
    <mergeCell ref="I86:J86"/>
    <mergeCell ref="L86:M86"/>
    <mergeCell ref="N86:O86"/>
    <mergeCell ref="I87:J87"/>
    <mergeCell ref="L87:M87"/>
    <mergeCell ref="N87:O87"/>
    <mergeCell ref="A90:H95"/>
    <mergeCell ref="I90:J90"/>
    <mergeCell ref="L90:M90"/>
    <mergeCell ref="N90:O90"/>
    <mergeCell ref="I91:J91"/>
    <mergeCell ref="L91:M91"/>
    <mergeCell ref="N91:O91"/>
    <mergeCell ref="I92:J92"/>
    <mergeCell ref="L92:M92"/>
    <mergeCell ref="N92:O92"/>
    <mergeCell ref="I93:J93"/>
    <mergeCell ref="A71:R71"/>
    <mergeCell ref="A72:H81"/>
    <mergeCell ref="I72:Q72"/>
    <mergeCell ref="I73:Q73"/>
    <mergeCell ref="I79:Q79"/>
    <mergeCell ref="I80:Q80"/>
    <mergeCell ref="I81:Q81"/>
    <mergeCell ref="A82:R82"/>
    <mergeCell ref="A83:H88"/>
    <mergeCell ref="I83:J83"/>
    <mergeCell ref="L83:M83"/>
    <mergeCell ref="N83:O83"/>
    <mergeCell ref="I84:J84"/>
    <mergeCell ref="L84:M84"/>
    <mergeCell ref="N84:O84"/>
    <mergeCell ref="I85:J85"/>
    <mergeCell ref="I88:Q88"/>
    <mergeCell ref="I74:Q74"/>
    <mergeCell ref="I75:Q75"/>
    <mergeCell ref="I76:Q76"/>
    <mergeCell ref="I77:Q77"/>
    <mergeCell ref="I78:Q78"/>
    <mergeCell ref="A58:R58"/>
    <mergeCell ref="A59:H70"/>
    <mergeCell ref="I59:Q59"/>
    <mergeCell ref="I60:Q60"/>
    <mergeCell ref="I61:Q61"/>
    <mergeCell ref="I62:Q62"/>
    <mergeCell ref="I63:Q63"/>
    <mergeCell ref="I64:Q64"/>
    <mergeCell ref="I65:Q65"/>
    <mergeCell ref="I66:Q66"/>
    <mergeCell ref="I67:Q67"/>
    <mergeCell ref="I68:Q68"/>
    <mergeCell ref="I69:Q69"/>
    <mergeCell ref="I70:Q70"/>
    <mergeCell ref="A53:R53"/>
    <mergeCell ref="A54:H57"/>
    <mergeCell ref="I54:Q54"/>
    <mergeCell ref="I55:Q55"/>
    <mergeCell ref="I56:Q56"/>
    <mergeCell ref="I57:Q57"/>
    <mergeCell ref="I47:P47"/>
    <mergeCell ref="A48:R48"/>
    <mergeCell ref="A49:H52"/>
    <mergeCell ref="I49:Q49"/>
    <mergeCell ref="I50:Q50"/>
    <mergeCell ref="I51:Q51"/>
    <mergeCell ref="I52:Q52"/>
    <mergeCell ref="I41:J41"/>
    <mergeCell ref="K41:L41"/>
    <mergeCell ref="I44:J44"/>
    <mergeCell ref="K44:L44"/>
    <mergeCell ref="A35:R35"/>
    <mergeCell ref="A36:H38"/>
    <mergeCell ref="I36:L36"/>
    <mergeCell ref="I38:L38"/>
    <mergeCell ref="A39:R39"/>
    <mergeCell ref="A40:H47"/>
    <mergeCell ref="I40:J40"/>
    <mergeCell ref="K40:L40"/>
    <mergeCell ref="I42:J42"/>
    <mergeCell ref="K42:L42"/>
    <mergeCell ref="I43:J43"/>
    <mergeCell ref="K43:L43"/>
    <mergeCell ref="I37:L37"/>
    <mergeCell ref="I45:J45"/>
    <mergeCell ref="K45:L45"/>
    <mergeCell ref="I46:J46"/>
    <mergeCell ref="K46:L46"/>
    <mergeCell ref="A31:H34"/>
    <mergeCell ref="I31:M33"/>
    <mergeCell ref="N31:Q33"/>
    <mergeCell ref="R31:R33"/>
    <mergeCell ref="I34:M34"/>
    <mergeCell ref="N34:Q34"/>
    <mergeCell ref="L19:L20"/>
    <mergeCell ref="M19:M20"/>
    <mergeCell ref="N19:N20"/>
    <mergeCell ref="O19:O20"/>
    <mergeCell ref="A28:O28"/>
    <mergeCell ref="A29:R30"/>
    <mergeCell ref="A16:R16"/>
    <mergeCell ref="A17:A20"/>
    <mergeCell ref="B17:B20"/>
    <mergeCell ref="C17:C20"/>
    <mergeCell ref="D17:K17"/>
    <mergeCell ref="L17:O17"/>
    <mergeCell ref="P17:P20"/>
    <mergeCell ref="Q17:Q20"/>
    <mergeCell ref="R17:R20"/>
    <mergeCell ref="D18:G18"/>
    <mergeCell ref="H18:K18"/>
    <mergeCell ref="L18:O18"/>
    <mergeCell ref="D19:D20"/>
    <mergeCell ref="E19:E20"/>
    <mergeCell ref="F19:F20"/>
    <mergeCell ref="G19:G20"/>
    <mergeCell ref="H19:H20"/>
    <mergeCell ref="I19:I20"/>
    <mergeCell ref="J19:J20"/>
    <mergeCell ref="K19:K20"/>
    <mergeCell ref="D14:F14"/>
    <mergeCell ref="G14:I14"/>
    <mergeCell ref="J14:L14"/>
    <mergeCell ref="M14:O14"/>
    <mergeCell ref="P14:R14"/>
    <mergeCell ref="A15:I15"/>
    <mergeCell ref="J15:L15"/>
    <mergeCell ref="M15:O15"/>
    <mergeCell ref="P15:R15"/>
    <mergeCell ref="D12:F12"/>
    <mergeCell ref="G12:I12"/>
    <mergeCell ref="J12:L12"/>
    <mergeCell ref="M12:O12"/>
    <mergeCell ref="P12:R12"/>
    <mergeCell ref="D13:F13"/>
    <mergeCell ref="G13:I13"/>
    <mergeCell ref="J13:L13"/>
    <mergeCell ref="M13:O13"/>
    <mergeCell ref="P13:R13"/>
    <mergeCell ref="A1:B1"/>
    <mergeCell ref="C1:F1"/>
    <mergeCell ref="G1:R3"/>
    <mergeCell ref="A2:B2"/>
    <mergeCell ref="C2:F2"/>
    <mergeCell ref="A3:B3"/>
    <mergeCell ref="C3:F3"/>
    <mergeCell ref="P9:R9"/>
    <mergeCell ref="D10:F10"/>
    <mergeCell ref="G10:I10"/>
    <mergeCell ref="J10:L10"/>
    <mergeCell ref="M10:O10"/>
    <mergeCell ref="P10:R10"/>
    <mergeCell ref="A4:R5"/>
    <mergeCell ref="A6:R6"/>
    <mergeCell ref="A7:A9"/>
    <mergeCell ref="B7:B9"/>
    <mergeCell ref="C7:C9"/>
    <mergeCell ref="D7:R8"/>
    <mergeCell ref="D9:F9"/>
    <mergeCell ref="G9:I9"/>
    <mergeCell ref="J9:L9"/>
    <mergeCell ref="M9:O9"/>
    <mergeCell ref="L93:M93"/>
    <mergeCell ref="N93:O93"/>
    <mergeCell ref="I94:J94"/>
    <mergeCell ref="L94:M94"/>
    <mergeCell ref="N94:O94"/>
    <mergeCell ref="I95:Q95"/>
    <mergeCell ref="A96:R96"/>
    <mergeCell ref="I99:K99"/>
    <mergeCell ref="L99:O99"/>
    <mergeCell ref="P99:Q99"/>
  </mergeCells>
  <pageMargins left="0.7" right="0.7" top="0.75" bottom="0.75" header="0.3" footer="0.3"/>
  <pageSetup scale="34" fitToHeight="0"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D2" sqref="D2"/>
    </sheetView>
  </sheetViews>
  <sheetFormatPr defaultRowHeight="15" x14ac:dyDescent="0.25"/>
  <cols>
    <col min="1" max="1" width="22.7109375" customWidth="1"/>
    <col min="2" max="2" width="13.140625" customWidth="1"/>
    <col min="3" max="3" width="18.7109375" customWidth="1"/>
    <col min="4" max="4" width="13.42578125" customWidth="1"/>
  </cols>
  <sheetData>
    <row r="1" spans="1:4" x14ac:dyDescent="0.25">
      <c r="A1" s="169" t="s">
        <v>160</v>
      </c>
      <c r="B1" s="621">
        <f ca="1">TODAY()</f>
        <v>45905</v>
      </c>
      <c r="C1" s="622"/>
      <c r="D1" s="622"/>
    </row>
    <row r="2" spans="1:4" x14ac:dyDescent="0.25">
      <c r="A2" s="41"/>
      <c r="B2" s="170"/>
      <c r="C2" s="170" t="s">
        <v>161</v>
      </c>
      <c r="D2" s="170" t="s">
        <v>162</v>
      </c>
    </row>
    <row r="3" spans="1:4" x14ac:dyDescent="0.25">
      <c r="A3" s="41"/>
      <c r="B3" s="41"/>
      <c r="C3" s="41"/>
      <c r="D3" s="171" t="s">
        <v>163</v>
      </c>
    </row>
    <row r="4" spans="1:4" x14ac:dyDescent="0.25">
      <c r="A4" s="172" t="s">
        <v>164</v>
      </c>
      <c r="B4" s="171"/>
      <c r="C4" s="173">
        <v>4032.01</v>
      </c>
      <c r="D4" s="174">
        <f>ROUND(C4/9,0)</f>
        <v>448</v>
      </c>
    </row>
    <row r="5" spans="1:4" x14ac:dyDescent="0.25">
      <c r="A5" s="172" t="s">
        <v>169</v>
      </c>
      <c r="B5" s="171"/>
      <c r="C5" s="173">
        <v>4052.01</v>
      </c>
      <c r="D5" s="174">
        <f t="shared" ref="D5:D9" si="0">ROUND(C5/9,0)</f>
        <v>450</v>
      </c>
    </row>
    <row r="6" spans="1:4" x14ac:dyDescent="0.25">
      <c r="A6" s="172" t="s">
        <v>165</v>
      </c>
      <c r="B6" s="171"/>
      <c r="C6" s="173">
        <v>4254.01</v>
      </c>
      <c r="D6" s="174">
        <f t="shared" si="0"/>
        <v>473</v>
      </c>
    </row>
    <row r="7" spans="1:4" x14ac:dyDescent="0.25">
      <c r="A7" s="175" t="s">
        <v>166</v>
      </c>
      <c r="B7" s="176"/>
      <c r="C7" s="177">
        <f>3901.01+2565</f>
        <v>6466.01</v>
      </c>
      <c r="D7" s="174">
        <f t="shared" si="0"/>
        <v>718</v>
      </c>
    </row>
    <row r="8" spans="1:4" x14ac:dyDescent="0.25">
      <c r="A8" s="172" t="s">
        <v>167</v>
      </c>
      <c r="B8" s="171"/>
      <c r="C8" s="177">
        <v>3987.01</v>
      </c>
      <c r="D8" s="174">
        <f t="shared" si="0"/>
        <v>443</v>
      </c>
    </row>
    <row r="9" spans="1:4" x14ac:dyDescent="0.25">
      <c r="A9" s="172" t="s">
        <v>168</v>
      </c>
      <c r="B9" s="171"/>
      <c r="C9" s="177">
        <v>3972.01</v>
      </c>
      <c r="D9" s="174">
        <f t="shared" si="0"/>
        <v>441</v>
      </c>
    </row>
  </sheetData>
  <mergeCells count="1">
    <mergeCell ref="B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C13"/>
  <sheetViews>
    <sheetView workbookViewId="0">
      <selection activeCell="B5" sqref="B5"/>
    </sheetView>
  </sheetViews>
  <sheetFormatPr defaultRowHeight="15" x14ac:dyDescent="0.25"/>
  <cols>
    <col min="1" max="1" width="32.28515625" bestFit="1" customWidth="1"/>
  </cols>
  <sheetData>
    <row r="1" spans="1:3" ht="96.75" customHeight="1" x14ac:dyDescent="0.25">
      <c r="A1" s="623" t="s">
        <v>184</v>
      </c>
      <c r="B1" s="624"/>
      <c r="C1" s="625"/>
    </row>
    <row r="4" spans="1:3" x14ac:dyDescent="0.25">
      <c r="A4" s="129" t="s">
        <v>113</v>
      </c>
    </row>
    <row r="5" spans="1:3" x14ac:dyDescent="0.25">
      <c r="A5" t="s">
        <v>109</v>
      </c>
      <c r="B5" s="129">
        <v>0.189</v>
      </c>
    </row>
    <row r="6" spans="1:3" x14ac:dyDescent="0.25">
      <c r="A6" t="s">
        <v>110</v>
      </c>
      <c r="B6" s="129">
        <v>1185</v>
      </c>
    </row>
    <row r="8" spans="1:3" x14ac:dyDescent="0.25">
      <c r="A8" s="129" t="s">
        <v>112</v>
      </c>
    </row>
    <row r="9" spans="1:3" x14ac:dyDescent="0.25">
      <c r="A9" s="41" t="s">
        <v>109</v>
      </c>
      <c r="B9" s="129">
        <v>0.03</v>
      </c>
    </row>
    <row r="10" spans="1:3" x14ac:dyDescent="0.25">
      <c r="A10" s="41" t="s">
        <v>110</v>
      </c>
      <c r="B10" s="129">
        <v>288</v>
      </c>
    </row>
    <row r="12" spans="1:3" x14ac:dyDescent="0.25">
      <c r="A12" s="129" t="s">
        <v>114</v>
      </c>
    </row>
    <row r="13" spans="1:3" x14ac:dyDescent="0.25">
      <c r="A13" s="41" t="s">
        <v>109</v>
      </c>
      <c r="B13" s="129">
        <v>0.03</v>
      </c>
    </row>
  </sheetData>
  <mergeCells count="1">
    <mergeCell ref="A1:C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CUMULATIVE</vt:lpstr>
      <vt:lpstr>YEAR 1</vt:lpstr>
      <vt:lpstr>YEAR 2</vt:lpstr>
      <vt:lpstr>YEAR 3</vt:lpstr>
      <vt:lpstr>YEAR 4</vt:lpstr>
      <vt:lpstr>YEAR 5</vt:lpstr>
      <vt:lpstr>Tuition &amp; Fees Rates</vt:lpstr>
      <vt:lpstr>Fringe Benefits _ Change Yearly</vt:lpstr>
      <vt:lpstr>Fringe_Fica_Med_Ret</vt:lpstr>
      <vt:lpstr>FRINGE_Insurance</vt:lpstr>
    </vt:vector>
  </TitlesOfParts>
  <Company>UWG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Russell</dc:creator>
  <cp:lastModifiedBy>Donna Russell</cp:lastModifiedBy>
  <cp:lastPrinted>2013-10-30T15:05:16Z</cp:lastPrinted>
  <dcterms:created xsi:type="dcterms:W3CDTF">2011-08-09T17:07:44Z</dcterms:created>
  <dcterms:modified xsi:type="dcterms:W3CDTF">2025-09-05T16:18:11Z</dcterms:modified>
</cp:coreProperties>
</file>