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shmoreKevin\Desktop\"/>
    </mc:Choice>
  </mc:AlternateContent>
  <bookViews>
    <workbookView xWindow="0" yWindow="0" windowWidth="19410" windowHeight="7530"/>
  </bookViews>
  <sheets>
    <sheet name="Main Calculator" sheetId="6" r:id="rId1"/>
    <sheet name="Supporting Graph Data" sheetId="5" r:id="rId2"/>
  </sheets>
  <calcPr calcId="162913"/>
</workbook>
</file>

<file path=xl/calcChain.xml><?xml version="1.0" encoding="utf-8"?>
<calcChain xmlns="http://schemas.openxmlformats.org/spreadsheetml/2006/main">
  <c r="B17" i="6" l="1"/>
  <c r="H6" i="5"/>
  <c r="H7" i="5"/>
  <c r="H8" i="5"/>
  <c r="H9" i="5"/>
  <c r="H10" i="5"/>
  <c r="H11" i="5"/>
  <c r="H12" i="5"/>
  <c r="H13" i="5"/>
  <c r="H14" i="5"/>
  <c r="H15" i="5"/>
  <c r="H16" i="5"/>
  <c r="H17" i="5"/>
  <c r="H18" i="5"/>
  <c r="H19" i="5"/>
  <c r="H20" i="5"/>
  <c r="H21" i="5"/>
  <c r="H22" i="5"/>
  <c r="H23" i="5"/>
  <c r="H24" i="5"/>
  <c r="H25" i="5"/>
  <c r="H26" i="5"/>
  <c r="H27" i="5"/>
  <c r="H28" i="5"/>
  <c r="H29" i="5"/>
  <c r="H30" i="5"/>
  <c r="H31" i="5"/>
  <c r="H32" i="5"/>
  <c r="H33" i="5"/>
  <c r="H34" i="5"/>
  <c r="H35" i="5"/>
  <c r="H36" i="5"/>
  <c r="H37" i="5"/>
  <c r="H38" i="5"/>
  <c r="H39" i="5"/>
  <c r="H40" i="5"/>
  <c r="H41" i="5"/>
  <c r="H42" i="5"/>
  <c r="H43" i="5"/>
  <c r="H44" i="5"/>
  <c r="H45" i="5"/>
  <c r="H46" i="5"/>
  <c r="H47" i="5"/>
  <c r="H48" i="5"/>
  <c r="H49" i="5"/>
  <c r="H50" i="5"/>
  <c r="H51" i="5"/>
  <c r="H52" i="5"/>
  <c r="H53" i="5"/>
  <c r="H54" i="5"/>
  <c r="H55" i="5"/>
  <c r="H56" i="5"/>
  <c r="H57" i="5"/>
  <c r="H58" i="5"/>
  <c r="H59" i="5"/>
  <c r="H60" i="5"/>
  <c r="H61" i="5"/>
  <c r="H62" i="5"/>
  <c r="H63" i="5"/>
  <c r="H64" i="5"/>
  <c r="H65" i="5"/>
  <c r="H66" i="5"/>
  <c r="H67" i="5"/>
  <c r="H68" i="5"/>
  <c r="H69" i="5"/>
  <c r="H70" i="5"/>
  <c r="H71" i="5"/>
  <c r="H72" i="5"/>
  <c r="H73" i="5"/>
  <c r="H74" i="5"/>
  <c r="H75" i="5"/>
  <c r="H76" i="5"/>
  <c r="H77" i="5"/>
  <c r="H78" i="5"/>
  <c r="H79" i="5"/>
  <c r="H80" i="5"/>
  <c r="H81" i="5"/>
  <c r="H82" i="5"/>
  <c r="H83" i="5"/>
  <c r="H84" i="5"/>
  <c r="H85" i="5"/>
  <c r="H86" i="5"/>
  <c r="H87" i="5"/>
  <c r="H88" i="5"/>
  <c r="H89" i="5"/>
  <c r="H90" i="5"/>
  <c r="H91" i="5"/>
  <c r="H92" i="5"/>
  <c r="H93" i="5"/>
  <c r="H94" i="5"/>
  <c r="H95" i="5"/>
  <c r="H96" i="5"/>
  <c r="H97" i="5"/>
  <c r="H98" i="5"/>
  <c r="H99" i="5"/>
  <c r="H100" i="5"/>
  <c r="H101" i="5"/>
  <c r="H102" i="5"/>
  <c r="H103" i="5"/>
  <c r="H104" i="5"/>
  <c r="H105" i="5"/>
  <c r="H106" i="5"/>
  <c r="H107" i="5"/>
  <c r="H108" i="5"/>
  <c r="H109" i="5"/>
  <c r="H110" i="5"/>
  <c r="H111" i="5"/>
  <c r="H112" i="5"/>
  <c r="H113" i="5"/>
  <c r="H114" i="5"/>
  <c r="H115" i="5"/>
  <c r="H116" i="5"/>
  <c r="H117" i="5"/>
  <c r="H118" i="5"/>
  <c r="H119" i="5"/>
  <c r="H120" i="5"/>
  <c r="H121" i="5"/>
  <c r="H122" i="5"/>
  <c r="H123" i="5"/>
  <c r="H124" i="5"/>
  <c r="H125" i="5"/>
  <c r="H126" i="5"/>
  <c r="H127" i="5"/>
  <c r="H128" i="5"/>
  <c r="H129" i="5"/>
  <c r="H130" i="5"/>
  <c r="H131" i="5"/>
  <c r="H132" i="5"/>
  <c r="H133" i="5"/>
  <c r="H134" i="5"/>
  <c r="H135" i="5"/>
  <c r="H136" i="5"/>
  <c r="H137" i="5"/>
  <c r="H138" i="5"/>
  <c r="H139" i="5"/>
  <c r="H140" i="5"/>
  <c r="H141" i="5"/>
  <c r="H142" i="5"/>
  <c r="H143" i="5"/>
  <c r="H144" i="5"/>
  <c r="H145" i="5"/>
  <c r="H146" i="5"/>
  <c r="H147" i="5"/>
  <c r="H148" i="5"/>
  <c r="H149" i="5"/>
  <c r="H150" i="5"/>
  <c r="H151" i="5"/>
  <c r="H152" i="5"/>
  <c r="H153" i="5"/>
  <c r="H154" i="5"/>
  <c r="H155" i="5"/>
  <c r="H5" i="5"/>
  <c r="G6" i="5"/>
  <c r="G7" i="5"/>
  <c r="G8" i="5"/>
  <c r="G9" i="5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G39" i="5"/>
  <c r="G40" i="5"/>
  <c r="G41" i="5"/>
  <c r="G42" i="5"/>
  <c r="G43" i="5"/>
  <c r="G44" i="5"/>
  <c r="G45" i="5"/>
  <c r="G46" i="5"/>
  <c r="G47" i="5"/>
  <c r="G48" i="5"/>
  <c r="G49" i="5"/>
  <c r="G50" i="5"/>
  <c r="G51" i="5"/>
  <c r="G52" i="5"/>
  <c r="G53" i="5"/>
  <c r="G54" i="5"/>
  <c r="G55" i="5"/>
  <c r="G56" i="5"/>
  <c r="G57" i="5"/>
  <c r="G58" i="5"/>
  <c r="G59" i="5"/>
  <c r="G60" i="5"/>
  <c r="G61" i="5"/>
  <c r="G62" i="5"/>
  <c r="G63" i="5"/>
  <c r="G64" i="5"/>
  <c r="G65" i="5"/>
  <c r="G66" i="5"/>
  <c r="G67" i="5"/>
  <c r="G68" i="5"/>
  <c r="G69" i="5"/>
  <c r="G70" i="5"/>
  <c r="G71" i="5"/>
  <c r="G72" i="5"/>
  <c r="G73" i="5"/>
  <c r="G74" i="5"/>
  <c r="G75" i="5"/>
  <c r="G76" i="5"/>
  <c r="G77" i="5"/>
  <c r="G78" i="5"/>
  <c r="G79" i="5"/>
  <c r="G80" i="5"/>
  <c r="G81" i="5"/>
  <c r="G82" i="5"/>
  <c r="G83" i="5"/>
  <c r="G84" i="5"/>
  <c r="G85" i="5"/>
  <c r="G86" i="5"/>
  <c r="G87" i="5"/>
  <c r="G88" i="5"/>
  <c r="G89" i="5"/>
  <c r="G90" i="5"/>
  <c r="G91" i="5"/>
  <c r="G92" i="5"/>
  <c r="G93" i="5"/>
  <c r="G94" i="5"/>
  <c r="G95" i="5"/>
  <c r="G96" i="5"/>
  <c r="G97" i="5"/>
  <c r="G98" i="5"/>
  <c r="G99" i="5"/>
  <c r="G100" i="5"/>
  <c r="G101" i="5"/>
  <c r="G102" i="5"/>
  <c r="G103" i="5"/>
  <c r="G104" i="5"/>
  <c r="G105" i="5"/>
  <c r="G106" i="5"/>
  <c r="G107" i="5"/>
  <c r="G108" i="5"/>
  <c r="G109" i="5"/>
  <c r="G110" i="5"/>
  <c r="G111" i="5"/>
  <c r="G112" i="5"/>
  <c r="G113" i="5"/>
  <c r="G114" i="5"/>
  <c r="G115" i="5"/>
  <c r="G116" i="5"/>
  <c r="G117" i="5"/>
  <c r="G118" i="5"/>
  <c r="G119" i="5"/>
  <c r="G120" i="5"/>
  <c r="G121" i="5"/>
  <c r="G122" i="5"/>
  <c r="G123" i="5"/>
  <c r="G124" i="5"/>
  <c r="G125" i="5"/>
  <c r="G126" i="5"/>
  <c r="G127" i="5"/>
  <c r="G128" i="5"/>
  <c r="G129" i="5"/>
  <c r="G130" i="5"/>
  <c r="G131" i="5"/>
  <c r="G132" i="5"/>
  <c r="G133" i="5"/>
  <c r="G134" i="5"/>
  <c r="G135" i="5"/>
  <c r="G136" i="5"/>
  <c r="G137" i="5"/>
  <c r="G138" i="5"/>
  <c r="G139" i="5"/>
  <c r="G140" i="5"/>
  <c r="G141" i="5"/>
  <c r="G142" i="5"/>
  <c r="G143" i="5"/>
  <c r="G144" i="5"/>
  <c r="G145" i="5"/>
  <c r="G146" i="5"/>
  <c r="G147" i="5"/>
  <c r="G148" i="5"/>
  <c r="G149" i="5"/>
  <c r="G150" i="5"/>
  <c r="G151" i="5"/>
  <c r="G152" i="5"/>
  <c r="G153" i="5"/>
  <c r="G154" i="5"/>
  <c r="G155" i="5"/>
  <c r="G5" i="5"/>
  <c r="D6" i="5"/>
  <c r="D7" i="5"/>
  <c r="D8" i="5"/>
  <c r="D9" i="5"/>
  <c r="D10" i="5"/>
  <c r="D11" i="5"/>
  <c r="D12" i="5"/>
  <c r="D13" i="5"/>
  <c r="D14" i="5"/>
  <c r="D15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D42" i="5"/>
  <c r="D43" i="5"/>
  <c r="D44" i="5"/>
  <c r="D45" i="5"/>
  <c r="D46" i="5"/>
  <c r="D47" i="5"/>
  <c r="D48" i="5"/>
  <c r="D49" i="5"/>
  <c r="D50" i="5"/>
  <c r="D51" i="5"/>
  <c r="D52" i="5"/>
  <c r="D53" i="5"/>
  <c r="D54" i="5"/>
  <c r="D55" i="5"/>
  <c r="D56" i="5"/>
  <c r="D57" i="5"/>
  <c r="D58" i="5"/>
  <c r="D59" i="5"/>
  <c r="D60" i="5"/>
  <c r="D61" i="5"/>
  <c r="D62" i="5"/>
  <c r="D63" i="5"/>
  <c r="D64" i="5"/>
  <c r="D65" i="5"/>
  <c r="D66" i="5"/>
  <c r="D67" i="5"/>
  <c r="D68" i="5"/>
  <c r="D69" i="5"/>
  <c r="D70" i="5"/>
  <c r="D71" i="5"/>
  <c r="D72" i="5"/>
  <c r="D73" i="5"/>
  <c r="D74" i="5"/>
  <c r="D75" i="5"/>
  <c r="D76" i="5"/>
  <c r="D77" i="5"/>
  <c r="D78" i="5"/>
  <c r="D79" i="5"/>
  <c r="D80" i="5"/>
  <c r="D81" i="5"/>
  <c r="D82" i="5"/>
  <c r="D83" i="5"/>
  <c r="D84" i="5"/>
  <c r="D85" i="5"/>
  <c r="D86" i="5"/>
  <c r="D87" i="5"/>
  <c r="D88" i="5"/>
  <c r="D89" i="5"/>
  <c r="D90" i="5"/>
  <c r="D91" i="5"/>
  <c r="D92" i="5"/>
  <c r="D93" i="5"/>
  <c r="D94" i="5"/>
  <c r="D95" i="5"/>
  <c r="D96" i="5"/>
  <c r="D97" i="5"/>
  <c r="D98" i="5"/>
  <c r="D99" i="5"/>
  <c r="D100" i="5"/>
  <c r="D101" i="5"/>
  <c r="D102" i="5"/>
  <c r="D103" i="5"/>
  <c r="D104" i="5"/>
  <c r="D105" i="5"/>
  <c r="D106" i="5"/>
  <c r="D107" i="5"/>
  <c r="D108" i="5"/>
  <c r="D109" i="5"/>
  <c r="D110" i="5"/>
  <c r="D111" i="5"/>
  <c r="D112" i="5"/>
  <c r="D113" i="5"/>
  <c r="D114" i="5"/>
  <c r="D115" i="5"/>
  <c r="D116" i="5"/>
  <c r="D117" i="5"/>
  <c r="D118" i="5"/>
  <c r="D119" i="5"/>
  <c r="D120" i="5"/>
  <c r="D121" i="5"/>
  <c r="D122" i="5"/>
  <c r="D123" i="5"/>
  <c r="D124" i="5"/>
  <c r="D125" i="5"/>
  <c r="D126" i="5"/>
  <c r="D127" i="5"/>
  <c r="D128" i="5"/>
  <c r="D129" i="5"/>
  <c r="D130" i="5"/>
  <c r="D131" i="5"/>
  <c r="D132" i="5"/>
  <c r="D133" i="5"/>
  <c r="D134" i="5"/>
  <c r="D135" i="5"/>
  <c r="D136" i="5"/>
  <c r="D137" i="5"/>
  <c r="D138" i="5"/>
  <c r="D139" i="5"/>
  <c r="D140" i="5"/>
  <c r="D141" i="5"/>
  <c r="D142" i="5"/>
  <c r="D143" i="5"/>
  <c r="D144" i="5"/>
  <c r="D145" i="5"/>
  <c r="D146" i="5"/>
  <c r="D147" i="5"/>
  <c r="D148" i="5"/>
  <c r="D149" i="5"/>
  <c r="D150" i="5"/>
  <c r="D151" i="5"/>
  <c r="D152" i="5"/>
  <c r="D153" i="5"/>
  <c r="D154" i="5"/>
  <c r="D155" i="5"/>
  <c r="D5" i="5"/>
  <c r="E6" i="5"/>
  <c r="E7" i="5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E35" i="5"/>
  <c r="E36" i="5"/>
  <c r="E37" i="5"/>
  <c r="E38" i="5"/>
  <c r="E39" i="5"/>
  <c r="E40" i="5"/>
  <c r="E41" i="5"/>
  <c r="E42" i="5"/>
  <c r="E43" i="5"/>
  <c r="E44" i="5"/>
  <c r="E45" i="5"/>
  <c r="E46" i="5"/>
  <c r="E47" i="5"/>
  <c r="E48" i="5"/>
  <c r="E49" i="5"/>
  <c r="E50" i="5"/>
  <c r="E51" i="5"/>
  <c r="E52" i="5"/>
  <c r="E53" i="5"/>
  <c r="E54" i="5"/>
  <c r="E55" i="5"/>
  <c r="E56" i="5"/>
  <c r="E57" i="5"/>
  <c r="E58" i="5"/>
  <c r="E59" i="5"/>
  <c r="E60" i="5"/>
  <c r="E61" i="5"/>
  <c r="E62" i="5"/>
  <c r="E63" i="5"/>
  <c r="E64" i="5"/>
  <c r="E65" i="5"/>
  <c r="E66" i="5"/>
  <c r="E67" i="5"/>
  <c r="E68" i="5"/>
  <c r="E69" i="5"/>
  <c r="E70" i="5"/>
  <c r="E71" i="5"/>
  <c r="E72" i="5"/>
  <c r="E73" i="5"/>
  <c r="E74" i="5"/>
  <c r="E75" i="5"/>
  <c r="E76" i="5"/>
  <c r="E77" i="5"/>
  <c r="E78" i="5"/>
  <c r="E79" i="5"/>
  <c r="E80" i="5"/>
  <c r="E81" i="5"/>
  <c r="E82" i="5"/>
  <c r="E83" i="5"/>
  <c r="E84" i="5"/>
  <c r="E85" i="5"/>
  <c r="E86" i="5"/>
  <c r="E87" i="5"/>
  <c r="E88" i="5"/>
  <c r="E89" i="5"/>
  <c r="E90" i="5"/>
  <c r="E91" i="5"/>
  <c r="E92" i="5"/>
  <c r="E93" i="5"/>
  <c r="E94" i="5"/>
  <c r="E95" i="5"/>
  <c r="E96" i="5"/>
  <c r="E97" i="5"/>
  <c r="E98" i="5"/>
  <c r="E99" i="5"/>
  <c r="E100" i="5"/>
  <c r="E101" i="5"/>
  <c r="E102" i="5"/>
  <c r="E103" i="5"/>
  <c r="E104" i="5"/>
  <c r="E105" i="5"/>
  <c r="E106" i="5"/>
  <c r="E107" i="5"/>
  <c r="E108" i="5"/>
  <c r="E109" i="5"/>
  <c r="E110" i="5"/>
  <c r="E111" i="5"/>
  <c r="E112" i="5"/>
  <c r="E113" i="5"/>
  <c r="E114" i="5"/>
  <c r="E115" i="5"/>
  <c r="E116" i="5"/>
  <c r="E117" i="5"/>
  <c r="E118" i="5"/>
  <c r="E119" i="5"/>
  <c r="E120" i="5"/>
  <c r="E121" i="5"/>
  <c r="E122" i="5"/>
  <c r="E123" i="5"/>
  <c r="E124" i="5"/>
  <c r="E125" i="5"/>
  <c r="E126" i="5"/>
  <c r="E127" i="5"/>
  <c r="E128" i="5"/>
  <c r="E129" i="5"/>
  <c r="E130" i="5"/>
  <c r="E131" i="5"/>
  <c r="E132" i="5"/>
  <c r="E133" i="5"/>
  <c r="E134" i="5"/>
  <c r="E135" i="5"/>
  <c r="E136" i="5"/>
  <c r="E137" i="5"/>
  <c r="E138" i="5"/>
  <c r="E139" i="5"/>
  <c r="E140" i="5"/>
  <c r="E141" i="5"/>
  <c r="E142" i="5"/>
  <c r="E143" i="5"/>
  <c r="E144" i="5"/>
  <c r="E145" i="5"/>
  <c r="E146" i="5"/>
  <c r="E147" i="5"/>
  <c r="E148" i="5"/>
  <c r="E149" i="5"/>
  <c r="E150" i="5"/>
  <c r="E151" i="5"/>
  <c r="E152" i="5"/>
  <c r="E153" i="5"/>
  <c r="E154" i="5"/>
  <c r="E155" i="5"/>
  <c r="E5" i="5"/>
  <c r="B35" i="6"/>
  <c r="B34" i="6"/>
  <c r="B33" i="6"/>
  <c r="B30" i="6"/>
  <c r="C35" i="6"/>
  <c r="C34" i="6"/>
  <c r="C33" i="6"/>
  <c r="C30" i="6"/>
  <c r="A25" i="6"/>
  <c r="C36" i="6" l="1"/>
  <c r="F17" i="6" s="1"/>
  <c r="B36" i="6"/>
</calcChain>
</file>

<file path=xl/comments1.xml><?xml version="1.0" encoding="utf-8"?>
<comments xmlns="http://schemas.openxmlformats.org/spreadsheetml/2006/main">
  <authors>
    <author>Geoffrey Hood</author>
  </authors>
  <commentList>
    <comment ref="A25" authorId="0" shapeId="0">
      <text>
        <r>
          <rPr>
            <sz val="8"/>
            <color indexed="81"/>
            <rFont val="Tahoma"/>
            <family val="2"/>
          </rPr>
          <t>This field is only used for a rental car.</t>
        </r>
      </text>
    </comment>
  </commentList>
</comments>
</file>

<file path=xl/comments2.xml><?xml version="1.0" encoding="utf-8"?>
<comments xmlns="http://schemas.openxmlformats.org/spreadsheetml/2006/main">
  <authors>
    <author>Geoffrey Hood</author>
  </authors>
  <commentList>
    <comment ref="C4" authorId="0" shapeId="0">
      <text>
        <r>
          <rPr>
            <sz val="8"/>
            <color indexed="81"/>
            <rFont val="Tahoma"/>
            <family val="2"/>
          </rPr>
          <t xml:space="preserve">This Column contains the number of miles driven.
</t>
        </r>
      </text>
    </comment>
    <comment ref="D4" authorId="0" shapeId="0">
      <text>
        <r>
          <rPr>
            <sz val="8"/>
            <color indexed="81"/>
            <rFont val="Tahoma"/>
            <family val="2"/>
          </rPr>
          <t>This column is calculated and is the number of miles driven multiplied against the mileage rate.</t>
        </r>
      </text>
    </comment>
    <comment ref="E4" authorId="0" shapeId="0">
      <text>
        <r>
          <rPr>
            <sz val="8"/>
            <color indexed="81"/>
            <rFont val="Tahoma"/>
            <family val="2"/>
          </rPr>
          <t>The formula that this column uses is:
Rental car price * # of days rented + (Mileage Rate / Miles per gallon * the cost of gas)</t>
        </r>
      </text>
    </comment>
    <comment ref="G4" authorId="0" shapeId="0">
      <text>
        <r>
          <rPr>
            <sz val="8"/>
            <color indexed="81"/>
            <rFont val="Tahoma"/>
            <family val="2"/>
          </rPr>
          <t>This column is calculated and is the number of miles driven multiplied against the mileage rate.</t>
        </r>
      </text>
    </comment>
    <comment ref="H4" authorId="0" shapeId="0">
      <text>
        <r>
          <rPr>
            <sz val="8"/>
            <color indexed="81"/>
            <rFont val="Tahoma"/>
            <family val="2"/>
          </rPr>
          <t>The formula that this column uses is:
Rental car price * # of days rented + (Mileage Rate / Miles per gallon * the cost of gas)</t>
        </r>
      </text>
    </comment>
  </commentList>
</comments>
</file>

<file path=xl/sharedStrings.xml><?xml version="1.0" encoding="utf-8"?>
<sst xmlns="http://schemas.openxmlformats.org/spreadsheetml/2006/main" count="76" uniqueCount="56">
  <si>
    <t>Total Days in Trip</t>
  </si>
  <si>
    <t>Cost of Gasoline per Gallon</t>
  </si>
  <si>
    <t>Mileage Reimbursement Rate</t>
  </si>
  <si>
    <t>Rental Car Cost</t>
  </si>
  <si>
    <t>Refueling</t>
  </si>
  <si>
    <t>Mileage</t>
  </si>
  <si>
    <t>Rental Car Gas Mileage (MPG)</t>
  </si>
  <si>
    <t>Total</t>
  </si>
  <si>
    <t>Miles</t>
  </si>
  <si>
    <t>Input Variables</t>
  </si>
  <si>
    <t>Calculated Results</t>
  </si>
  <si>
    <t>Car Rental Daily Price *</t>
  </si>
  <si>
    <t xml:space="preserve">                </t>
  </si>
  <si>
    <t>Type of Car</t>
  </si>
  <si>
    <t>Daily Rate*</t>
  </si>
  <si>
    <t>Compact</t>
  </si>
  <si>
    <t>Intermediate</t>
  </si>
  <si>
    <t>Full Size</t>
  </si>
  <si>
    <t>INSTRUCTIONS FOR INPUT VARIABLES BOX:</t>
  </si>
  <si>
    <t>1) Enter the total round-trip miles to be driven.</t>
  </si>
  <si>
    <t>2) Enter the total number of rental days this trip will take.</t>
  </si>
  <si>
    <t>4) Enter the market price of one gallon of fuel.</t>
  </si>
  <si>
    <t xml:space="preserve">State/Local Taxes &amp; Addt'l Surcharges/Fees      </t>
  </si>
  <si>
    <t>Personal Mileage Reimbursement Cost</t>
  </si>
  <si>
    <t>Rental Rate</t>
  </si>
  <si>
    <t xml:space="preserve">*Additional contract car rates listed on the hyperlink above. </t>
  </si>
  <si>
    <t>Rental Car vs. Mileage Reimbursement Calculator</t>
  </si>
  <si>
    <t>MPG**</t>
  </si>
  <si>
    <t xml:space="preserve">**Estimated miles per gallon (MPG). </t>
  </si>
  <si>
    <t>5) Enter the current Mileage Reimbursement Rate.</t>
  </si>
  <si>
    <t>6) Enter the estimated MPG for the vehicle being driven.</t>
  </si>
  <si>
    <t>Breakeven Chart</t>
  </si>
  <si>
    <t>7) Enter applicable state/local sales taxes and any additonal fees/surcharges.</t>
  </si>
  <si>
    <t>Total Miles to be Driven</t>
  </si>
  <si>
    <t>3) Enter the daily rate of the car class to be rented from chart below. (Rates are on a 24 hour basis.)</t>
  </si>
  <si>
    <t>effective to rent a car or take mileage reimbursement on your own car. These results will</t>
  </si>
  <si>
    <t>appear in the "Calculated Results" box.</t>
  </si>
  <si>
    <t>Once you have input these variables, the calculator will determine whether it is more cost</t>
  </si>
  <si>
    <t>*NOTE: Data entry cells are light grey.</t>
  </si>
  <si>
    <t>Avis/ Budget</t>
  </si>
  <si>
    <t>Enterprise/ National</t>
  </si>
  <si>
    <t>Minivan</t>
  </si>
  <si>
    <t>SUV</t>
  </si>
  <si>
    <t>SUV Large</t>
  </si>
  <si>
    <t>CURRENT IN-STATE RATES</t>
  </si>
  <si>
    <t>CURRENT OUT-OF-STATE RATES</t>
  </si>
  <si>
    <t>In-State</t>
  </si>
  <si>
    <t>Out-of-State</t>
  </si>
  <si>
    <t>IN-STATE</t>
  </si>
  <si>
    <t>OUT-OF-STATE</t>
  </si>
  <si>
    <t>In-State Rent</t>
  </si>
  <si>
    <t>In-State Own</t>
  </si>
  <si>
    <t>Out-of-State Own</t>
  </si>
  <si>
    <t>Out-of-State Rent</t>
  </si>
  <si>
    <t>Hertz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</si>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</sst>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.000_);_(&quot;$&quot;* \(#,##0.000\);_(&quot;$&quot;* &quot;-&quot;??_);_(@_)"/>
  </numFmts>
  <fonts count="23" x14ac:knownFonts="1">
    <font>
      <sz val="10"/>
      <name val="Arial"/>
    </font>
    <font>
      <sz val="10"/>
      <name val="Arial"/>
      <family val="2"/>
    </font>
    <font>
      <b/>
      <sz val="14"/>
      <name val="Arial"/>
      <family val="2"/>
    </font>
    <font>
      <b/>
      <sz val="10"/>
      <color indexed="9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b/>
      <sz val="10"/>
      <color indexed="12"/>
      <name val="Verdana"/>
      <family val="2"/>
    </font>
    <font>
      <b/>
      <u/>
      <sz val="10"/>
      <name val="Verdana"/>
      <family val="2"/>
    </font>
    <font>
      <u val="singleAccounting"/>
      <sz val="10"/>
      <name val="Verdana"/>
      <family val="2"/>
    </font>
    <font>
      <sz val="10"/>
      <color indexed="8"/>
      <name val="Verdana"/>
      <family val="2"/>
    </font>
    <font>
      <b/>
      <sz val="12"/>
      <name val="Arial"/>
      <family val="2"/>
    </font>
    <font>
      <sz val="8"/>
      <color indexed="81"/>
      <name val="Tahoma"/>
      <family val="2"/>
    </font>
    <font>
      <b/>
      <sz val="9"/>
      <name val="Verdana"/>
      <family val="2"/>
    </font>
    <font>
      <b/>
      <sz val="8"/>
      <name val="Verdana"/>
      <family val="2"/>
    </font>
    <font>
      <sz val="9"/>
      <name val="Verdana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b/>
      <sz val="22"/>
      <color rgb="FFFFFFFF"/>
      <name val="Verdana"/>
      <family val="2"/>
    </font>
    <font>
      <b/>
      <sz val="10"/>
      <color rgb="FF0000FF"/>
      <name val="Verdana"/>
      <family val="2"/>
    </font>
    <font>
      <u/>
      <sz val="9"/>
      <color theme="10"/>
      <name val="Arial"/>
      <family val="2"/>
    </font>
    <font>
      <b/>
      <sz val="10"/>
      <color rgb="FFFFFFFF"/>
      <name val="Verdana"/>
      <family val="2"/>
    </font>
    <font>
      <sz val="11"/>
      <color rgb="FFFF0000"/>
      <name val="Verdana"/>
      <family val="2"/>
    </font>
    <font>
      <b/>
      <sz val="11"/>
      <color rgb="FFFF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0000FF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6" fillId="0" borderId="0" applyNumberFormat="0" applyFill="0" applyBorder="0" applyAlignment="0" applyProtection="0"/>
  </cellStyleXfs>
  <cellXfs count="86">
    <xf numFmtId="0" fontId="0" fillId="0" borderId="0" xfId="0"/>
    <xf numFmtId="44" fontId="0" fillId="0" borderId="0" xfId="0" applyNumberFormat="1"/>
    <xf numFmtId="0" fontId="1" fillId="0" borderId="0" xfId="0" applyFont="1" applyAlignment="1">
      <alignment horizontal="center"/>
    </xf>
    <xf numFmtId="0" fontId="17" fillId="2" borderId="0" xfId="0" applyFont="1" applyFill="1" applyAlignment="1" applyProtection="1">
      <alignment horizontal="centerContinuous" vertic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3" fillId="2" borderId="1" xfId="0" applyFont="1" applyFill="1" applyBorder="1" applyAlignment="1" applyProtection="1">
      <alignment vertical="center"/>
      <protection locked="0"/>
    </xf>
    <xf numFmtId="0" fontId="0" fillId="2" borderId="8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0" borderId="0" xfId="0" applyFill="1" applyBorder="1" applyProtection="1">
      <protection locked="0"/>
    </xf>
    <xf numFmtId="0" fontId="4" fillId="0" borderId="2" xfId="0" applyFont="1" applyFill="1" applyBorder="1" applyProtection="1">
      <protection locked="0"/>
    </xf>
    <xf numFmtId="0" fontId="0" fillId="0" borderId="0" xfId="0" applyBorder="1" applyProtection="1">
      <protection locked="0"/>
    </xf>
    <xf numFmtId="0" fontId="0" fillId="0" borderId="6" xfId="0" applyBorder="1" applyProtection="1">
      <protection locked="0"/>
    </xf>
    <xf numFmtId="0" fontId="4" fillId="0" borderId="3" xfId="0" applyFont="1" applyFill="1" applyBorder="1" applyProtection="1">
      <protection locked="0"/>
    </xf>
    <xf numFmtId="0" fontId="0" fillId="0" borderId="10" xfId="0" applyBorder="1" applyProtection="1">
      <protection locked="0"/>
    </xf>
    <xf numFmtId="0" fontId="0" fillId="0" borderId="7" xfId="0" applyBorder="1" applyProtection="1">
      <protection locked="0"/>
    </xf>
    <xf numFmtId="0" fontId="22" fillId="0" borderId="0" xfId="0" quotePrefix="1" applyFont="1" applyBorder="1" applyAlignment="1" applyProtection="1">
      <alignment horizontal="center"/>
      <protection locked="0"/>
    </xf>
    <xf numFmtId="0" fontId="5" fillId="8" borderId="18" xfId="0" applyFont="1" applyFill="1" applyBorder="1" applyAlignment="1" applyProtection="1">
      <alignment horizontal="center"/>
      <protection locked="0"/>
    </xf>
    <xf numFmtId="0" fontId="12" fillId="8" borderId="19" xfId="0" applyFont="1" applyFill="1" applyBorder="1" applyAlignment="1" applyProtection="1">
      <protection locked="0"/>
    </xf>
    <xf numFmtId="0" fontId="12" fillId="8" borderId="19" xfId="0" applyFont="1" applyFill="1" applyBorder="1" applyProtection="1">
      <protection locked="0"/>
    </xf>
    <xf numFmtId="0" fontId="14" fillId="0" borderId="2" xfId="0" applyFont="1" applyBorder="1" applyProtection="1">
      <protection locked="0"/>
    </xf>
    <xf numFmtId="0" fontId="6" fillId="6" borderId="17" xfId="0" applyFont="1" applyFill="1" applyBorder="1" applyAlignment="1" applyProtection="1">
      <alignment horizontal="center"/>
      <protection locked="0"/>
    </xf>
    <xf numFmtId="0" fontId="4" fillId="0" borderId="0" xfId="0" applyFont="1" applyProtection="1">
      <protection locked="0"/>
    </xf>
    <xf numFmtId="0" fontId="6" fillId="6" borderId="15" xfId="0" applyFont="1" applyFill="1" applyBorder="1" applyAlignment="1" applyProtection="1">
      <alignment horizontal="center"/>
      <protection locked="0"/>
    </xf>
    <xf numFmtId="44" fontId="6" fillId="6" borderId="15" xfId="2" applyNumberFormat="1" applyFont="1" applyFill="1" applyBorder="1" applyAlignment="1" applyProtection="1">
      <alignment horizontal="center"/>
      <protection locked="0"/>
    </xf>
    <xf numFmtId="0" fontId="16" fillId="0" borderId="2" xfId="3" applyBorder="1" applyProtection="1">
      <protection locked="0"/>
    </xf>
    <xf numFmtId="44" fontId="6" fillId="6" borderId="15" xfId="2" applyFont="1" applyFill="1" applyBorder="1" applyAlignment="1" applyProtection="1">
      <alignment horizontal="center"/>
      <protection locked="0"/>
    </xf>
    <xf numFmtId="0" fontId="19" fillId="0" borderId="2" xfId="3" applyFont="1" applyBorder="1" applyProtection="1">
      <protection locked="0"/>
    </xf>
    <xf numFmtId="165" fontId="18" fillId="6" borderId="15" xfId="2" applyNumberFormat="1" applyFont="1" applyFill="1" applyBorder="1" applyAlignment="1" applyProtection="1">
      <alignment horizontal="center"/>
      <protection locked="0"/>
    </xf>
    <xf numFmtId="164" fontId="6" fillId="6" borderId="15" xfId="1" applyNumberFormat="1" applyFont="1" applyFill="1" applyBorder="1" applyAlignment="1" applyProtection="1">
      <alignment horizontal="center"/>
      <protection locked="0"/>
    </xf>
    <xf numFmtId="44" fontId="0" fillId="0" borderId="0" xfId="0" applyNumberFormat="1" applyProtection="1">
      <protection locked="0"/>
    </xf>
    <xf numFmtId="44" fontId="6" fillId="6" borderId="14" xfId="2" applyFont="1" applyFill="1" applyBorder="1" applyAlignment="1" applyProtection="1">
      <alignment horizontal="center"/>
      <protection locked="0"/>
    </xf>
    <xf numFmtId="0" fontId="0" fillId="0" borderId="2" xfId="0" applyBorder="1" applyProtection="1">
      <protection locked="0"/>
    </xf>
    <xf numFmtId="0" fontId="15" fillId="0" borderId="0" xfId="0" applyFont="1" applyBorder="1" applyAlignment="1" applyProtection="1">
      <alignment horizontal="center"/>
      <protection locked="0"/>
    </xf>
    <xf numFmtId="0" fontId="15" fillId="0" borderId="6" xfId="0" applyFont="1" applyBorder="1" applyAlignment="1" applyProtection="1">
      <alignment horizontal="center"/>
      <protection locked="0"/>
    </xf>
    <xf numFmtId="0" fontId="4" fillId="0" borderId="2" xfId="0" applyFont="1" applyBorder="1" applyProtection="1">
      <protection locked="0"/>
    </xf>
    <xf numFmtId="0" fontId="4" fillId="0" borderId="4" xfId="0" applyFont="1" applyBorder="1" applyProtection="1">
      <protection locked="0"/>
    </xf>
    <xf numFmtId="164" fontId="4" fillId="0" borderId="5" xfId="1" applyNumberFormat="1" applyFont="1" applyBorder="1" applyProtection="1">
      <protection locked="0"/>
    </xf>
    <xf numFmtId="0" fontId="4" fillId="0" borderId="3" xfId="0" applyFont="1" applyBorder="1" applyProtection="1">
      <protection locked="0"/>
    </xf>
    <xf numFmtId="0" fontId="4" fillId="0" borderId="10" xfId="0" applyFont="1" applyBorder="1" applyProtection="1">
      <protection locked="0"/>
    </xf>
    <xf numFmtId="164" fontId="4" fillId="0" borderId="7" xfId="1" applyNumberFormat="1" applyFont="1" applyBorder="1" applyProtection="1">
      <protection locked="0"/>
    </xf>
    <xf numFmtId="164" fontId="4" fillId="0" borderId="0" xfId="1" applyNumberFormat="1" applyFont="1" applyProtection="1">
      <protection locked="0"/>
    </xf>
    <xf numFmtId="0" fontId="5" fillId="5" borderId="4" xfId="0" applyFont="1" applyFill="1" applyBorder="1" applyAlignment="1" applyProtection="1">
      <alignment horizontal="center"/>
      <protection locked="0"/>
    </xf>
    <xf numFmtId="0" fontId="5" fillId="5" borderId="22" xfId="0" applyFont="1" applyFill="1" applyBorder="1" applyAlignment="1" applyProtection="1">
      <alignment horizontal="center"/>
      <protection locked="0"/>
    </xf>
    <xf numFmtId="0" fontId="5" fillId="5" borderId="5" xfId="0" applyFont="1" applyFill="1" applyBorder="1" applyAlignment="1" applyProtection="1">
      <alignment horizontal="center"/>
      <protection locked="0"/>
    </xf>
    <xf numFmtId="0" fontId="5" fillId="7" borderId="2" xfId="0" applyFont="1" applyFill="1" applyBorder="1" applyAlignment="1" applyProtection="1">
      <alignment horizontal="center"/>
      <protection locked="0"/>
    </xf>
    <xf numFmtId="0" fontId="13" fillId="7" borderId="0" xfId="0" applyFont="1" applyFill="1" applyBorder="1" applyAlignment="1" applyProtection="1">
      <alignment horizontal="center" wrapText="1"/>
      <protection locked="0"/>
    </xf>
    <xf numFmtId="0" fontId="5" fillId="7" borderId="6" xfId="0" applyFont="1" applyFill="1" applyBorder="1" applyAlignment="1" applyProtection="1">
      <alignment horizontal="center"/>
      <protection locked="0"/>
    </xf>
    <xf numFmtId="0" fontId="9" fillId="0" borderId="2" xfId="0" applyFont="1" applyFill="1" applyBorder="1" applyAlignment="1" applyProtection="1">
      <alignment horizontal="left"/>
      <protection locked="0"/>
    </xf>
    <xf numFmtId="7" fontId="9" fillId="0" borderId="0" xfId="0" applyNumberFormat="1" applyFont="1" applyFill="1" applyBorder="1" applyAlignment="1" applyProtection="1">
      <alignment horizontal="center"/>
      <protection locked="0"/>
    </xf>
    <xf numFmtId="37" fontId="9" fillId="0" borderId="6" xfId="0" applyNumberFormat="1" applyFont="1" applyFill="1" applyBorder="1" applyAlignment="1" applyProtection="1">
      <alignment horizontal="center"/>
      <protection locked="0"/>
    </xf>
    <xf numFmtId="0" fontId="9" fillId="10" borderId="2" xfId="0" applyFont="1" applyFill="1" applyBorder="1" applyAlignment="1" applyProtection="1">
      <alignment horizontal="left"/>
      <protection locked="0"/>
    </xf>
    <xf numFmtId="7" fontId="9" fillId="10" borderId="0" xfId="0" applyNumberFormat="1" applyFont="1" applyFill="1" applyBorder="1" applyAlignment="1" applyProtection="1">
      <alignment horizontal="center"/>
      <protection locked="0"/>
    </xf>
    <xf numFmtId="37" fontId="9" fillId="10" borderId="6" xfId="0" applyNumberFormat="1" applyFont="1" applyFill="1" applyBorder="1" applyAlignment="1" applyProtection="1">
      <alignment horizontal="center"/>
      <protection locked="0"/>
    </xf>
    <xf numFmtId="0" fontId="4" fillId="10" borderId="2" xfId="0" applyFont="1" applyFill="1" applyBorder="1" applyProtection="1">
      <protection locked="0"/>
    </xf>
    <xf numFmtId="0" fontId="4" fillId="0" borderId="11" xfId="0" applyFont="1" applyBorder="1" applyProtection="1">
      <protection locked="0"/>
    </xf>
    <xf numFmtId="7" fontId="9" fillId="0" borderId="12" xfId="0" applyNumberFormat="1" applyFont="1" applyFill="1" applyBorder="1" applyAlignment="1" applyProtection="1">
      <alignment horizontal="center"/>
      <protection locked="0"/>
    </xf>
    <xf numFmtId="37" fontId="9" fillId="0" borderId="13" xfId="0" applyNumberFormat="1" applyFont="1" applyFill="1" applyBorder="1" applyAlignment="1" applyProtection="1">
      <alignment horizontal="center"/>
      <protection locked="0"/>
    </xf>
    <xf numFmtId="0" fontId="4" fillId="0" borderId="20" xfId="0" applyFont="1" applyBorder="1" applyProtection="1">
      <protection locked="0"/>
    </xf>
    <xf numFmtId="0" fontId="0" fillId="0" borderId="16" xfId="0" applyBorder="1" applyProtection="1">
      <protection locked="0"/>
    </xf>
    <xf numFmtId="0" fontId="0" fillId="0" borderId="21" xfId="0" applyBorder="1" applyProtection="1">
      <protection locked="0"/>
    </xf>
    <xf numFmtId="0" fontId="1" fillId="0" borderId="0" xfId="0" quotePrefix="1" applyFont="1" applyProtection="1">
      <protection locked="0"/>
    </xf>
    <xf numFmtId="0" fontId="14" fillId="0" borderId="3" xfId="0" applyFont="1" applyBorder="1" applyProtection="1"/>
    <xf numFmtId="44" fontId="5" fillId="3" borderId="6" xfId="0" applyNumberFormat="1" applyFont="1" applyFill="1" applyBorder="1" applyProtection="1"/>
    <xf numFmtId="44" fontId="4" fillId="0" borderId="6" xfId="0" applyNumberFormat="1" applyFont="1" applyBorder="1" applyProtection="1"/>
    <xf numFmtId="43" fontId="8" fillId="0" borderId="6" xfId="0" applyNumberFormat="1" applyFont="1" applyBorder="1" applyProtection="1"/>
    <xf numFmtId="44" fontId="5" fillId="4" borderId="6" xfId="0" applyNumberFormat="1" applyFont="1" applyFill="1" applyBorder="1" applyProtection="1"/>
    <xf numFmtId="0" fontId="5" fillId="5" borderId="22" xfId="0" applyFont="1" applyFill="1" applyBorder="1" applyAlignment="1" applyProtection="1">
      <alignment horizontal="center"/>
      <protection locked="0"/>
    </xf>
    <xf numFmtId="0" fontId="20" fillId="2" borderId="1" xfId="0" applyFont="1" applyFill="1" applyBorder="1" applyAlignment="1" applyProtection="1">
      <alignment horizontal="center"/>
      <protection locked="0"/>
    </xf>
    <xf numFmtId="0" fontId="20" fillId="2" borderId="8" xfId="0" applyFont="1" applyFill="1" applyBorder="1" applyAlignment="1" applyProtection="1">
      <alignment horizontal="center"/>
      <protection locked="0"/>
    </xf>
    <xf numFmtId="0" fontId="20" fillId="2" borderId="9" xfId="0" applyFont="1" applyFill="1" applyBorder="1" applyAlignment="1" applyProtection="1">
      <alignment horizontal="center"/>
      <protection locked="0"/>
    </xf>
    <xf numFmtId="0" fontId="7" fillId="0" borderId="2" xfId="0" applyFont="1" applyFill="1" applyBorder="1" applyAlignment="1" applyProtection="1">
      <alignment horizontal="center"/>
      <protection locked="0"/>
    </xf>
    <xf numFmtId="0" fontId="7" fillId="0" borderId="0" xfId="0" applyFont="1" applyFill="1" applyBorder="1" applyAlignment="1" applyProtection="1">
      <alignment horizontal="center"/>
      <protection locked="0"/>
    </xf>
    <xf numFmtId="0" fontId="7" fillId="0" borderId="6" xfId="0" applyFont="1" applyFill="1" applyBorder="1" applyAlignment="1" applyProtection="1">
      <alignment horizontal="center"/>
      <protection locked="0"/>
    </xf>
    <xf numFmtId="0" fontId="7" fillId="0" borderId="2" xfId="0" applyFont="1" applyFill="1" applyBorder="1" applyAlignment="1" applyProtection="1">
      <alignment horizontal="left"/>
      <protection locked="0"/>
    </xf>
    <xf numFmtId="0" fontId="7" fillId="0" borderId="0" xfId="0" applyFont="1" applyFill="1" applyBorder="1" applyAlignment="1" applyProtection="1">
      <alignment horizontal="left"/>
      <protection locked="0"/>
    </xf>
    <xf numFmtId="0" fontId="7" fillId="0" borderId="6" xfId="0" applyFont="1" applyFill="1" applyBorder="1" applyAlignment="1" applyProtection="1">
      <alignment horizontal="left"/>
      <protection locked="0"/>
    </xf>
    <xf numFmtId="0" fontId="3" fillId="2" borderId="2" xfId="0" applyFont="1" applyFill="1" applyBorder="1" applyAlignment="1" applyProtection="1">
      <alignment horizontal="center"/>
      <protection locked="0"/>
    </xf>
    <xf numFmtId="0" fontId="3" fillId="2" borderId="0" xfId="0" applyFont="1" applyFill="1" applyBorder="1" applyAlignment="1" applyProtection="1">
      <alignment horizontal="center"/>
      <protection locked="0"/>
    </xf>
    <xf numFmtId="0" fontId="16" fillId="8" borderId="1" xfId="3" applyFill="1" applyBorder="1" applyAlignment="1" applyProtection="1">
      <alignment horizontal="center"/>
      <protection locked="0"/>
    </xf>
    <xf numFmtId="0" fontId="16" fillId="8" borderId="8" xfId="3" applyFill="1" applyBorder="1" applyAlignment="1" applyProtection="1">
      <alignment horizontal="center"/>
      <protection locked="0"/>
    </xf>
    <xf numFmtId="0" fontId="16" fillId="8" borderId="9" xfId="3" applyFill="1" applyBorder="1" applyAlignment="1" applyProtection="1">
      <alignment horizontal="center"/>
      <protection locked="0"/>
    </xf>
    <xf numFmtId="0" fontId="10" fillId="9" borderId="0" xfId="0" applyFont="1" applyFill="1" applyAlignment="1" applyProtection="1">
      <alignment horizontal="center"/>
    </xf>
    <xf numFmtId="0" fontId="21" fillId="0" borderId="23" xfId="0" applyFont="1" applyBorder="1" applyAlignment="1" applyProtection="1">
      <alignment horizontal="center"/>
      <protection locked="0"/>
    </xf>
    <xf numFmtId="0" fontId="22" fillId="0" borderId="10" xfId="0" quotePrefix="1" applyFont="1" applyBorder="1" applyAlignment="1" applyProtection="1">
      <alignment horizontal="center"/>
    </xf>
    <xf numFmtId="0" fontId="15" fillId="7" borderId="0" xfId="0" applyFont="1" applyFill="1" applyAlignment="1">
      <alignment horizontal="center"/>
    </xf>
  </cellXfs>
  <cellStyles count="4">
    <cellStyle name="Comma" xfId="1" builtinId="3"/>
    <cellStyle name="Currency" xfId="2" builtinId="4"/>
    <cellStyle name="Hyperlink" xfId="3" builtinId="8"/>
    <cellStyle name="Normal" xfId="0" builtinId="0"/>
  </cellStyles>
  <dxfs count="4">
    <dxf>
      <fill>
        <patternFill>
          <bgColor rgb="FFFFFF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83568879525535"/>
          <c:y val="5.6842163694658401E-2"/>
          <c:w val="0.76152379125809355"/>
          <c:h val="0.84631665945380286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'Supporting Graph Data'!$D$4</c:f>
              <c:strCache>
                <c:ptCount val="1"/>
                <c:pt idx="0">
                  <c:v>In-State Own</c:v>
                </c:pt>
              </c:strCache>
            </c:strRef>
          </c:tx>
          <c:spPr>
            <a:ln w="25400">
              <a:solidFill>
                <a:srgbClr val="800000"/>
              </a:solidFill>
              <a:prstDash val="solid"/>
            </a:ln>
          </c:spPr>
          <c:marker>
            <c:symbol val="none"/>
          </c:marker>
          <c:xVal>
            <c:numRef>
              <c:f>'Supporting Graph Data'!$C$5:$C$155</c:f>
              <c:numCache>
                <c:formatCode>General</c:formatCode>
                <c:ptCount val="151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  <c:pt idx="11">
                  <c:v>55</c:v>
                </c:pt>
                <c:pt idx="12">
                  <c:v>60</c:v>
                </c:pt>
                <c:pt idx="13">
                  <c:v>65</c:v>
                </c:pt>
                <c:pt idx="14">
                  <c:v>70</c:v>
                </c:pt>
                <c:pt idx="15">
                  <c:v>75</c:v>
                </c:pt>
                <c:pt idx="16">
                  <c:v>80</c:v>
                </c:pt>
                <c:pt idx="17">
                  <c:v>85</c:v>
                </c:pt>
                <c:pt idx="18">
                  <c:v>90</c:v>
                </c:pt>
                <c:pt idx="19">
                  <c:v>95</c:v>
                </c:pt>
                <c:pt idx="20">
                  <c:v>100</c:v>
                </c:pt>
                <c:pt idx="21">
                  <c:v>105</c:v>
                </c:pt>
                <c:pt idx="22">
                  <c:v>110</c:v>
                </c:pt>
                <c:pt idx="23">
                  <c:v>115</c:v>
                </c:pt>
                <c:pt idx="24">
                  <c:v>120</c:v>
                </c:pt>
                <c:pt idx="25">
                  <c:v>125</c:v>
                </c:pt>
                <c:pt idx="26">
                  <c:v>130</c:v>
                </c:pt>
                <c:pt idx="27">
                  <c:v>135</c:v>
                </c:pt>
                <c:pt idx="28">
                  <c:v>140</c:v>
                </c:pt>
                <c:pt idx="29">
                  <c:v>145</c:v>
                </c:pt>
                <c:pt idx="30">
                  <c:v>150</c:v>
                </c:pt>
                <c:pt idx="31">
                  <c:v>155</c:v>
                </c:pt>
                <c:pt idx="32">
                  <c:v>160</c:v>
                </c:pt>
                <c:pt idx="33">
                  <c:v>165</c:v>
                </c:pt>
                <c:pt idx="34">
                  <c:v>170</c:v>
                </c:pt>
                <c:pt idx="35">
                  <c:v>175</c:v>
                </c:pt>
                <c:pt idx="36">
                  <c:v>180</c:v>
                </c:pt>
                <c:pt idx="37">
                  <c:v>185</c:v>
                </c:pt>
                <c:pt idx="38">
                  <c:v>190</c:v>
                </c:pt>
                <c:pt idx="39">
                  <c:v>195</c:v>
                </c:pt>
                <c:pt idx="40">
                  <c:v>200</c:v>
                </c:pt>
                <c:pt idx="41">
                  <c:v>205</c:v>
                </c:pt>
                <c:pt idx="42">
                  <c:v>210</c:v>
                </c:pt>
                <c:pt idx="43">
                  <c:v>215</c:v>
                </c:pt>
                <c:pt idx="44">
                  <c:v>220</c:v>
                </c:pt>
                <c:pt idx="45">
                  <c:v>225</c:v>
                </c:pt>
                <c:pt idx="46">
                  <c:v>230</c:v>
                </c:pt>
                <c:pt idx="47">
                  <c:v>235</c:v>
                </c:pt>
                <c:pt idx="48">
                  <c:v>240</c:v>
                </c:pt>
                <c:pt idx="49">
                  <c:v>245</c:v>
                </c:pt>
                <c:pt idx="50">
                  <c:v>250</c:v>
                </c:pt>
                <c:pt idx="51">
                  <c:v>255</c:v>
                </c:pt>
                <c:pt idx="52">
                  <c:v>260</c:v>
                </c:pt>
                <c:pt idx="53">
                  <c:v>265</c:v>
                </c:pt>
                <c:pt idx="54">
                  <c:v>270</c:v>
                </c:pt>
                <c:pt idx="55">
                  <c:v>275</c:v>
                </c:pt>
                <c:pt idx="56">
                  <c:v>280</c:v>
                </c:pt>
                <c:pt idx="57">
                  <c:v>285</c:v>
                </c:pt>
                <c:pt idx="58">
                  <c:v>290</c:v>
                </c:pt>
                <c:pt idx="59">
                  <c:v>295</c:v>
                </c:pt>
                <c:pt idx="60">
                  <c:v>300</c:v>
                </c:pt>
                <c:pt idx="61">
                  <c:v>305</c:v>
                </c:pt>
                <c:pt idx="62">
                  <c:v>310</c:v>
                </c:pt>
                <c:pt idx="63">
                  <c:v>315</c:v>
                </c:pt>
                <c:pt idx="64">
                  <c:v>320</c:v>
                </c:pt>
                <c:pt idx="65">
                  <c:v>325</c:v>
                </c:pt>
                <c:pt idx="66">
                  <c:v>330</c:v>
                </c:pt>
                <c:pt idx="67">
                  <c:v>335</c:v>
                </c:pt>
                <c:pt idx="68">
                  <c:v>340</c:v>
                </c:pt>
                <c:pt idx="69">
                  <c:v>345</c:v>
                </c:pt>
                <c:pt idx="70">
                  <c:v>350</c:v>
                </c:pt>
                <c:pt idx="71">
                  <c:v>355</c:v>
                </c:pt>
                <c:pt idx="72">
                  <c:v>360</c:v>
                </c:pt>
                <c:pt idx="73">
                  <c:v>365</c:v>
                </c:pt>
                <c:pt idx="74">
                  <c:v>370</c:v>
                </c:pt>
                <c:pt idx="75">
                  <c:v>375</c:v>
                </c:pt>
                <c:pt idx="76">
                  <c:v>380</c:v>
                </c:pt>
                <c:pt idx="77">
                  <c:v>385</c:v>
                </c:pt>
                <c:pt idx="78">
                  <c:v>390</c:v>
                </c:pt>
                <c:pt idx="79">
                  <c:v>395</c:v>
                </c:pt>
                <c:pt idx="80">
                  <c:v>400</c:v>
                </c:pt>
                <c:pt idx="81">
                  <c:v>405</c:v>
                </c:pt>
                <c:pt idx="82">
                  <c:v>410</c:v>
                </c:pt>
                <c:pt idx="83">
                  <c:v>415</c:v>
                </c:pt>
                <c:pt idx="84">
                  <c:v>420</c:v>
                </c:pt>
                <c:pt idx="85">
                  <c:v>425</c:v>
                </c:pt>
                <c:pt idx="86">
                  <c:v>430</c:v>
                </c:pt>
                <c:pt idx="87">
                  <c:v>435</c:v>
                </c:pt>
                <c:pt idx="88">
                  <c:v>440</c:v>
                </c:pt>
                <c:pt idx="89">
                  <c:v>445</c:v>
                </c:pt>
                <c:pt idx="90">
                  <c:v>450</c:v>
                </c:pt>
                <c:pt idx="91">
                  <c:v>455</c:v>
                </c:pt>
                <c:pt idx="92">
                  <c:v>460</c:v>
                </c:pt>
                <c:pt idx="93">
                  <c:v>465</c:v>
                </c:pt>
                <c:pt idx="94">
                  <c:v>470</c:v>
                </c:pt>
                <c:pt idx="95">
                  <c:v>475</c:v>
                </c:pt>
                <c:pt idx="96">
                  <c:v>480</c:v>
                </c:pt>
                <c:pt idx="97">
                  <c:v>485</c:v>
                </c:pt>
                <c:pt idx="98">
                  <c:v>490</c:v>
                </c:pt>
                <c:pt idx="99">
                  <c:v>495</c:v>
                </c:pt>
                <c:pt idx="100">
                  <c:v>500</c:v>
                </c:pt>
                <c:pt idx="101">
                  <c:v>505</c:v>
                </c:pt>
                <c:pt idx="102">
                  <c:v>510</c:v>
                </c:pt>
                <c:pt idx="103">
                  <c:v>515</c:v>
                </c:pt>
                <c:pt idx="104">
                  <c:v>520</c:v>
                </c:pt>
                <c:pt idx="105">
                  <c:v>525</c:v>
                </c:pt>
                <c:pt idx="106">
                  <c:v>530</c:v>
                </c:pt>
                <c:pt idx="107">
                  <c:v>535</c:v>
                </c:pt>
                <c:pt idx="108">
                  <c:v>540</c:v>
                </c:pt>
                <c:pt idx="109">
                  <c:v>545</c:v>
                </c:pt>
                <c:pt idx="110">
                  <c:v>550</c:v>
                </c:pt>
                <c:pt idx="111">
                  <c:v>555</c:v>
                </c:pt>
                <c:pt idx="112">
                  <c:v>560</c:v>
                </c:pt>
                <c:pt idx="113">
                  <c:v>565</c:v>
                </c:pt>
                <c:pt idx="114">
                  <c:v>570</c:v>
                </c:pt>
                <c:pt idx="115">
                  <c:v>575</c:v>
                </c:pt>
                <c:pt idx="116">
                  <c:v>580</c:v>
                </c:pt>
                <c:pt idx="117">
                  <c:v>585</c:v>
                </c:pt>
                <c:pt idx="118">
                  <c:v>590</c:v>
                </c:pt>
                <c:pt idx="119">
                  <c:v>595</c:v>
                </c:pt>
                <c:pt idx="120">
                  <c:v>600</c:v>
                </c:pt>
                <c:pt idx="121">
                  <c:v>605</c:v>
                </c:pt>
                <c:pt idx="122">
                  <c:v>610</c:v>
                </c:pt>
                <c:pt idx="123">
                  <c:v>615</c:v>
                </c:pt>
                <c:pt idx="124">
                  <c:v>620</c:v>
                </c:pt>
                <c:pt idx="125">
                  <c:v>625</c:v>
                </c:pt>
                <c:pt idx="126">
                  <c:v>630</c:v>
                </c:pt>
                <c:pt idx="127">
                  <c:v>635</c:v>
                </c:pt>
                <c:pt idx="128">
                  <c:v>640</c:v>
                </c:pt>
                <c:pt idx="129">
                  <c:v>645</c:v>
                </c:pt>
                <c:pt idx="130">
                  <c:v>650</c:v>
                </c:pt>
                <c:pt idx="131">
                  <c:v>655</c:v>
                </c:pt>
                <c:pt idx="132">
                  <c:v>660</c:v>
                </c:pt>
                <c:pt idx="133">
                  <c:v>665</c:v>
                </c:pt>
                <c:pt idx="134">
                  <c:v>670</c:v>
                </c:pt>
                <c:pt idx="135">
                  <c:v>675</c:v>
                </c:pt>
                <c:pt idx="136">
                  <c:v>680</c:v>
                </c:pt>
                <c:pt idx="137">
                  <c:v>685</c:v>
                </c:pt>
                <c:pt idx="138">
                  <c:v>690</c:v>
                </c:pt>
                <c:pt idx="139">
                  <c:v>695</c:v>
                </c:pt>
                <c:pt idx="140">
                  <c:v>700</c:v>
                </c:pt>
                <c:pt idx="141">
                  <c:v>705</c:v>
                </c:pt>
                <c:pt idx="142">
                  <c:v>710</c:v>
                </c:pt>
                <c:pt idx="143">
                  <c:v>715</c:v>
                </c:pt>
                <c:pt idx="144">
                  <c:v>720</c:v>
                </c:pt>
                <c:pt idx="145">
                  <c:v>725</c:v>
                </c:pt>
                <c:pt idx="146">
                  <c:v>730</c:v>
                </c:pt>
                <c:pt idx="147">
                  <c:v>735</c:v>
                </c:pt>
                <c:pt idx="148">
                  <c:v>740</c:v>
                </c:pt>
                <c:pt idx="149">
                  <c:v>745</c:v>
                </c:pt>
                <c:pt idx="150">
                  <c:v>750</c:v>
                </c:pt>
              </c:numCache>
            </c:numRef>
          </c:xVal>
          <c:yVal>
            <c:numRef>
              <c:f>'Supporting Graph Data'!$D$5:$D$155</c:f>
              <c:numCache>
                <c:formatCode>_("$"* #,##0.00_);_("$"* \(#,##0.00\);_("$"* "-"??_);_(@_)</c:formatCode>
                <c:ptCount val="151"/>
                <c:pt idx="0">
                  <c:v>0</c:v>
                </c:pt>
                <c:pt idx="1">
                  <c:v>3.35</c:v>
                </c:pt>
                <c:pt idx="2">
                  <c:v>6.7</c:v>
                </c:pt>
                <c:pt idx="3">
                  <c:v>10.050000000000001</c:v>
                </c:pt>
                <c:pt idx="4">
                  <c:v>13.4</c:v>
                </c:pt>
                <c:pt idx="5">
                  <c:v>16.75</c:v>
                </c:pt>
                <c:pt idx="6">
                  <c:v>20.100000000000001</c:v>
                </c:pt>
                <c:pt idx="7">
                  <c:v>23.450000000000003</c:v>
                </c:pt>
                <c:pt idx="8">
                  <c:v>26.8</c:v>
                </c:pt>
                <c:pt idx="9">
                  <c:v>30.150000000000002</c:v>
                </c:pt>
                <c:pt idx="10">
                  <c:v>33.5</c:v>
                </c:pt>
                <c:pt idx="11">
                  <c:v>36.85</c:v>
                </c:pt>
                <c:pt idx="12">
                  <c:v>40.200000000000003</c:v>
                </c:pt>
                <c:pt idx="13">
                  <c:v>43.550000000000004</c:v>
                </c:pt>
                <c:pt idx="14">
                  <c:v>46.900000000000006</c:v>
                </c:pt>
                <c:pt idx="15">
                  <c:v>50.25</c:v>
                </c:pt>
                <c:pt idx="16">
                  <c:v>53.6</c:v>
                </c:pt>
                <c:pt idx="17">
                  <c:v>56.95</c:v>
                </c:pt>
                <c:pt idx="18">
                  <c:v>60.300000000000004</c:v>
                </c:pt>
                <c:pt idx="19">
                  <c:v>63.650000000000006</c:v>
                </c:pt>
                <c:pt idx="20">
                  <c:v>67</c:v>
                </c:pt>
                <c:pt idx="21">
                  <c:v>70.350000000000009</c:v>
                </c:pt>
                <c:pt idx="22">
                  <c:v>73.7</c:v>
                </c:pt>
                <c:pt idx="23">
                  <c:v>77.050000000000011</c:v>
                </c:pt>
                <c:pt idx="24">
                  <c:v>80.400000000000006</c:v>
                </c:pt>
                <c:pt idx="25">
                  <c:v>83.75</c:v>
                </c:pt>
                <c:pt idx="26">
                  <c:v>87.100000000000009</c:v>
                </c:pt>
                <c:pt idx="27">
                  <c:v>90.45</c:v>
                </c:pt>
                <c:pt idx="28">
                  <c:v>93.800000000000011</c:v>
                </c:pt>
                <c:pt idx="29">
                  <c:v>97.15</c:v>
                </c:pt>
                <c:pt idx="30">
                  <c:v>100.5</c:v>
                </c:pt>
                <c:pt idx="31">
                  <c:v>103.85000000000001</c:v>
                </c:pt>
                <c:pt idx="32">
                  <c:v>107.2</c:v>
                </c:pt>
                <c:pt idx="33">
                  <c:v>110.55000000000001</c:v>
                </c:pt>
                <c:pt idx="34">
                  <c:v>113.9</c:v>
                </c:pt>
                <c:pt idx="35">
                  <c:v>117.25</c:v>
                </c:pt>
                <c:pt idx="36">
                  <c:v>120.60000000000001</c:v>
                </c:pt>
                <c:pt idx="37">
                  <c:v>123.95</c:v>
                </c:pt>
                <c:pt idx="38">
                  <c:v>127.30000000000001</c:v>
                </c:pt>
                <c:pt idx="39">
                  <c:v>130.65</c:v>
                </c:pt>
                <c:pt idx="40">
                  <c:v>134</c:v>
                </c:pt>
                <c:pt idx="41">
                  <c:v>137.35</c:v>
                </c:pt>
                <c:pt idx="42">
                  <c:v>140.70000000000002</c:v>
                </c:pt>
                <c:pt idx="43">
                  <c:v>144.05000000000001</c:v>
                </c:pt>
                <c:pt idx="44">
                  <c:v>147.4</c:v>
                </c:pt>
                <c:pt idx="45">
                  <c:v>150.75</c:v>
                </c:pt>
                <c:pt idx="46">
                  <c:v>154.10000000000002</c:v>
                </c:pt>
                <c:pt idx="47">
                  <c:v>157.45000000000002</c:v>
                </c:pt>
                <c:pt idx="48">
                  <c:v>160.80000000000001</c:v>
                </c:pt>
                <c:pt idx="49">
                  <c:v>164.15</c:v>
                </c:pt>
                <c:pt idx="50">
                  <c:v>167.5</c:v>
                </c:pt>
                <c:pt idx="51">
                  <c:v>170.85000000000002</c:v>
                </c:pt>
                <c:pt idx="52">
                  <c:v>174.20000000000002</c:v>
                </c:pt>
                <c:pt idx="53">
                  <c:v>177.55</c:v>
                </c:pt>
                <c:pt idx="54">
                  <c:v>180.9</c:v>
                </c:pt>
                <c:pt idx="55">
                  <c:v>184.25</c:v>
                </c:pt>
                <c:pt idx="56">
                  <c:v>187.60000000000002</c:v>
                </c:pt>
                <c:pt idx="57">
                  <c:v>190.95000000000002</c:v>
                </c:pt>
                <c:pt idx="58">
                  <c:v>194.3</c:v>
                </c:pt>
                <c:pt idx="59">
                  <c:v>197.65</c:v>
                </c:pt>
                <c:pt idx="60">
                  <c:v>201</c:v>
                </c:pt>
                <c:pt idx="61">
                  <c:v>204.35000000000002</c:v>
                </c:pt>
                <c:pt idx="62">
                  <c:v>207.70000000000002</c:v>
                </c:pt>
                <c:pt idx="63">
                  <c:v>211.05</c:v>
                </c:pt>
                <c:pt idx="64">
                  <c:v>214.4</c:v>
                </c:pt>
                <c:pt idx="65">
                  <c:v>217.75</c:v>
                </c:pt>
                <c:pt idx="66">
                  <c:v>221.10000000000002</c:v>
                </c:pt>
                <c:pt idx="67">
                  <c:v>224.45000000000002</c:v>
                </c:pt>
                <c:pt idx="68">
                  <c:v>227.8</c:v>
                </c:pt>
                <c:pt idx="69">
                  <c:v>231.15</c:v>
                </c:pt>
                <c:pt idx="70">
                  <c:v>234.5</c:v>
                </c:pt>
                <c:pt idx="71">
                  <c:v>237.85000000000002</c:v>
                </c:pt>
                <c:pt idx="72">
                  <c:v>241.20000000000002</c:v>
                </c:pt>
                <c:pt idx="73">
                  <c:v>244.55</c:v>
                </c:pt>
                <c:pt idx="74">
                  <c:v>247.9</c:v>
                </c:pt>
                <c:pt idx="75">
                  <c:v>251.25000000000003</c:v>
                </c:pt>
                <c:pt idx="76">
                  <c:v>254.60000000000002</c:v>
                </c:pt>
                <c:pt idx="77">
                  <c:v>257.95</c:v>
                </c:pt>
                <c:pt idx="78">
                  <c:v>261.3</c:v>
                </c:pt>
                <c:pt idx="79">
                  <c:v>264.65000000000003</c:v>
                </c:pt>
                <c:pt idx="80">
                  <c:v>268</c:v>
                </c:pt>
                <c:pt idx="81">
                  <c:v>271.35000000000002</c:v>
                </c:pt>
                <c:pt idx="82">
                  <c:v>274.7</c:v>
                </c:pt>
                <c:pt idx="83">
                  <c:v>278.05</c:v>
                </c:pt>
                <c:pt idx="84">
                  <c:v>281.40000000000003</c:v>
                </c:pt>
                <c:pt idx="85">
                  <c:v>284.75</c:v>
                </c:pt>
                <c:pt idx="86">
                  <c:v>288.10000000000002</c:v>
                </c:pt>
                <c:pt idx="87">
                  <c:v>291.45000000000005</c:v>
                </c:pt>
                <c:pt idx="88">
                  <c:v>294.8</c:v>
                </c:pt>
                <c:pt idx="89">
                  <c:v>298.15000000000003</c:v>
                </c:pt>
                <c:pt idx="90">
                  <c:v>301.5</c:v>
                </c:pt>
                <c:pt idx="91">
                  <c:v>304.85000000000002</c:v>
                </c:pt>
                <c:pt idx="92">
                  <c:v>308.20000000000005</c:v>
                </c:pt>
                <c:pt idx="93">
                  <c:v>311.55</c:v>
                </c:pt>
                <c:pt idx="94">
                  <c:v>314.90000000000003</c:v>
                </c:pt>
                <c:pt idx="95">
                  <c:v>318.25</c:v>
                </c:pt>
                <c:pt idx="96">
                  <c:v>321.60000000000002</c:v>
                </c:pt>
                <c:pt idx="97">
                  <c:v>324.95000000000005</c:v>
                </c:pt>
                <c:pt idx="98">
                  <c:v>328.3</c:v>
                </c:pt>
                <c:pt idx="99">
                  <c:v>331.65000000000003</c:v>
                </c:pt>
                <c:pt idx="100">
                  <c:v>335</c:v>
                </c:pt>
                <c:pt idx="101">
                  <c:v>338.35</c:v>
                </c:pt>
                <c:pt idx="102">
                  <c:v>341.70000000000005</c:v>
                </c:pt>
                <c:pt idx="103">
                  <c:v>345.05</c:v>
                </c:pt>
                <c:pt idx="104">
                  <c:v>348.40000000000003</c:v>
                </c:pt>
                <c:pt idx="105">
                  <c:v>351.75</c:v>
                </c:pt>
                <c:pt idx="106">
                  <c:v>355.1</c:v>
                </c:pt>
                <c:pt idx="107">
                  <c:v>358.45000000000005</c:v>
                </c:pt>
                <c:pt idx="108">
                  <c:v>361.8</c:v>
                </c:pt>
                <c:pt idx="109">
                  <c:v>365.15000000000003</c:v>
                </c:pt>
                <c:pt idx="110">
                  <c:v>368.5</c:v>
                </c:pt>
                <c:pt idx="111">
                  <c:v>371.85</c:v>
                </c:pt>
                <c:pt idx="112">
                  <c:v>375.20000000000005</c:v>
                </c:pt>
                <c:pt idx="113">
                  <c:v>378.55</c:v>
                </c:pt>
                <c:pt idx="114">
                  <c:v>381.90000000000003</c:v>
                </c:pt>
                <c:pt idx="115">
                  <c:v>385.25</c:v>
                </c:pt>
                <c:pt idx="116">
                  <c:v>388.6</c:v>
                </c:pt>
                <c:pt idx="117">
                  <c:v>391.95000000000005</c:v>
                </c:pt>
                <c:pt idx="118">
                  <c:v>395.3</c:v>
                </c:pt>
                <c:pt idx="119">
                  <c:v>398.65000000000003</c:v>
                </c:pt>
                <c:pt idx="120">
                  <c:v>402</c:v>
                </c:pt>
                <c:pt idx="121">
                  <c:v>405.35</c:v>
                </c:pt>
                <c:pt idx="122">
                  <c:v>408.70000000000005</c:v>
                </c:pt>
                <c:pt idx="123">
                  <c:v>412.05</c:v>
                </c:pt>
                <c:pt idx="124">
                  <c:v>415.40000000000003</c:v>
                </c:pt>
                <c:pt idx="125">
                  <c:v>418.75</c:v>
                </c:pt>
                <c:pt idx="126">
                  <c:v>422.1</c:v>
                </c:pt>
                <c:pt idx="127">
                  <c:v>425.45000000000005</c:v>
                </c:pt>
                <c:pt idx="128">
                  <c:v>428.8</c:v>
                </c:pt>
                <c:pt idx="129">
                  <c:v>432.15000000000003</c:v>
                </c:pt>
                <c:pt idx="130">
                  <c:v>435.5</c:v>
                </c:pt>
                <c:pt idx="131">
                  <c:v>438.85</c:v>
                </c:pt>
                <c:pt idx="132">
                  <c:v>442.20000000000005</c:v>
                </c:pt>
                <c:pt idx="133">
                  <c:v>445.55</c:v>
                </c:pt>
                <c:pt idx="134">
                  <c:v>448.90000000000003</c:v>
                </c:pt>
                <c:pt idx="135">
                  <c:v>452.25</c:v>
                </c:pt>
                <c:pt idx="136">
                  <c:v>455.6</c:v>
                </c:pt>
                <c:pt idx="137">
                  <c:v>458.95000000000005</c:v>
                </c:pt>
                <c:pt idx="138">
                  <c:v>462.3</c:v>
                </c:pt>
                <c:pt idx="139">
                  <c:v>465.65000000000003</c:v>
                </c:pt>
                <c:pt idx="140">
                  <c:v>469</c:v>
                </c:pt>
                <c:pt idx="141">
                  <c:v>472.35</c:v>
                </c:pt>
                <c:pt idx="142">
                  <c:v>475.70000000000005</c:v>
                </c:pt>
                <c:pt idx="143">
                  <c:v>479.05</c:v>
                </c:pt>
                <c:pt idx="144">
                  <c:v>482.40000000000003</c:v>
                </c:pt>
                <c:pt idx="145">
                  <c:v>485.75000000000006</c:v>
                </c:pt>
                <c:pt idx="146">
                  <c:v>489.1</c:v>
                </c:pt>
                <c:pt idx="147">
                  <c:v>492.45000000000005</c:v>
                </c:pt>
                <c:pt idx="148">
                  <c:v>495.8</c:v>
                </c:pt>
                <c:pt idx="149">
                  <c:v>499.15000000000003</c:v>
                </c:pt>
                <c:pt idx="150">
                  <c:v>502.50000000000006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6EFA-4B67-9BA8-A0970B9B8AC7}"/>
            </c:ext>
          </c:extLst>
        </c:ser>
        <c:ser>
          <c:idx val="1"/>
          <c:order val="1"/>
          <c:tx>
            <c:strRef>
              <c:f>'Supporting Graph Data'!$E$4</c:f>
              <c:strCache>
                <c:ptCount val="1"/>
                <c:pt idx="0">
                  <c:v>In-State Rent</c:v>
                </c:pt>
              </c:strCache>
            </c:strRef>
          </c:tx>
          <c:spPr>
            <a:ln w="25400">
              <a:solidFill>
                <a:srgbClr val="00B050"/>
              </a:solidFill>
              <a:prstDash val="solid"/>
            </a:ln>
          </c:spPr>
          <c:marker>
            <c:symbol val="none"/>
          </c:marker>
          <c:xVal>
            <c:numRef>
              <c:f>'Supporting Graph Data'!$C$5:$C$155</c:f>
              <c:numCache>
                <c:formatCode>General</c:formatCode>
                <c:ptCount val="151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  <c:pt idx="11">
                  <c:v>55</c:v>
                </c:pt>
                <c:pt idx="12">
                  <c:v>60</c:v>
                </c:pt>
                <c:pt idx="13">
                  <c:v>65</c:v>
                </c:pt>
                <c:pt idx="14">
                  <c:v>70</c:v>
                </c:pt>
                <c:pt idx="15">
                  <c:v>75</c:v>
                </c:pt>
                <c:pt idx="16">
                  <c:v>80</c:v>
                </c:pt>
                <c:pt idx="17">
                  <c:v>85</c:v>
                </c:pt>
                <c:pt idx="18">
                  <c:v>90</c:v>
                </c:pt>
                <c:pt idx="19">
                  <c:v>95</c:v>
                </c:pt>
                <c:pt idx="20">
                  <c:v>100</c:v>
                </c:pt>
                <c:pt idx="21">
                  <c:v>105</c:v>
                </c:pt>
                <c:pt idx="22">
                  <c:v>110</c:v>
                </c:pt>
                <c:pt idx="23">
                  <c:v>115</c:v>
                </c:pt>
                <c:pt idx="24">
                  <c:v>120</c:v>
                </c:pt>
                <c:pt idx="25">
                  <c:v>125</c:v>
                </c:pt>
                <c:pt idx="26">
                  <c:v>130</c:v>
                </c:pt>
                <c:pt idx="27">
                  <c:v>135</c:v>
                </c:pt>
                <c:pt idx="28">
                  <c:v>140</c:v>
                </c:pt>
                <c:pt idx="29">
                  <c:v>145</c:v>
                </c:pt>
                <c:pt idx="30">
                  <c:v>150</c:v>
                </c:pt>
                <c:pt idx="31">
                  <c:v>155</c:v>
                </c:pt>
                <c:pt idx="32">
                  <c:v>160</c:v>
                </c:pt>
                <c:pt idx="33">
                  <c:v>165</c:v>
                </c:pt>
                <c:pt idx="34">
                  <c:v>170</c:v>
                </c:pt>
                <c:pt idx="35">
                  <c:v>175</c:v>
                </c:pt>
                <c:pt idx="36">
                  <c:v>180</c:v>
                </c:pt>
                <c:pt idx="37">
                  <c:v>185</c:v>
                </c:pt>
                <c:pt idx="38">
                  <c:v>190</c:v>
                </c:pt>
                <c:pt idx="39">
                  <c:v>195</c:v>
                </c:pt>
                <c:pt idx="40">
                  <c:v>200</c:v>
                </c:pt>
                <c:pt idx="41">
                  <c:v>205</c:v>
                </c:pt>
                <c:pt idx="42">
                  <c:v>210</c:v>
                </c:pt>
                <c:pt idx="43">
                  <c:v>215</c:v>
                </c:pt>
                <c:pt idx="44">
                  <c:v>220</c:v>
                </c:pt>
                <c:pt idx="45">
                  <c:v>225</c:v>
                </c:pt>
                <c:pt idx="46">
                  <c:v>230</c:v>
                </c:pt>
                <c:pt idx="47">
                  <c:v>235</c:v>
                </c:pt>
                <c:pt idx="48">
                  <c:v>240</c:v>
                </c:pt>
                <c:pt idx="49">
                  <c:v>245</c:v>
                </c:pt>
                <c:pt idx="50">
                  <c:v>250</c:v>
                </c:pt>
                <c:pt idx="51">
                  <c:v>255</c:v>
                </c:pt>
                <c:pt idx="52">
                  <c:v>260</c:v>
                </c:pt>
                <c:pt idx="53">
                  <c:v>265</c:v>
                </c:pt>
                <c:pt idx="54">
                  <c:v>270</c:v>
                </c:pt>
                <c:pt idx="55">
                  <c:v>275</c:v>
                </c:pt>
                <c:pt idx="56">
                  <c:v>280</c:v>
                </c:pt>
                <c:pt idx="57">
                  <c:v>285</c:v>
                </c:pt>
                <c:pt idx="58">
                  <c:v>290</c:v>
                </c:pt>
                <c:pt idx="59">
                  <c:v>295</c:v>
                </c:pt>
                <c:pt idx="60">
                  <c:v>300</c:v>
                </c:pt>
                <c:pt idx="61">
                  <c:v>305</c:v>
                </c:pt>
                <c:pt idx="62">
                  <c:v>310</c:v>
                </c:pt>
                <c:pt idx="63">
                  <c:v>315</c:v>
                </c:pt>
                <c:pt idx="64">
                  <c:v>320</c:v>
                </c:pt>
                <c:pt idx="65">
                  <c:v>325</c:v>
                </c:pt>
                <c:pt idx="66">
                  <c:v>330</c:v>
                </c:pt>
                <c:pt idx="67">
                  <c:v>335</c:v>
                </c:pt>
                <c:pt idx="68">
                  <c:v>340</c:v>
                </c:pt>
                <c:pt idx="69">
                  <c:v>345</c:v>
                </c:pt>
                <c:pt idx="70">
                  <c:v>350</c:v>
                </c:pt>
                <c:pt idx="71">
                  <c:v>355</c:v>
                </c:pt>
                <c:pt idx="72">
                  <c:v>360</c:v>
                </c:pt>
                <c:pt idx="73">
                  <c:v>365</c:v>
                </c:pt>
                <c:pt idx="74">
                  <c:v>370</c:v>
                </c:pt>
                <c:pt idx="75">
                  <c:v>375</c:v>
                </c:pt>
                <c:pt idx="76">
                  <c:v>380</c:v>
                </c:pt>
                <c:pt idx="77">
                  <c:v>385</c:v>
                </c:pt>
                <c:pt idx="78">
                  <c:v>390</c:v>
                </c:pt>
                <c:pt idx="79">
                  <c:v>395</c:v>
                </c:pt>
                <c:pt idx="80">
                  <c:v>400</c:v>
                </c:pt>
                <c:pt idx="81">
                  <c:v>405</c:v>
                </c:pt>
                <c:pt idx="82">
                  <c:v>410</c:v>
                </c:pt>
                <c:pt idx="83">
                  <c:v>415</c:v>
                </c:pt>
                <c:pt idx="84">
                  <c:v>420</c:v>
                </c:pt>
                <c:pt idx="85">
                  <c:v>425</c:v>
                </c:pt>
                <c:pt idx="86">
                  <c:v>430</c:v>
                </c:pt>
                <c:pt idx="87">
                  <c:v>435</c:v>
                </c:pt>
                <c:pt idx="88">
                  <c:v>440</c:v>
                </c:pt>
                <c:pt idx="89">
                  <c:v>445</c:v>
                </c:pt>
                <c:pt idx="90">
                  <c:v>450</c:v>
                </c:pt>
                <c:pt idx="91">
                  <c:v>455</c:v>
                </c:pt>
                <c:pt idx="92">
                  <c:v>460</c:v>
                </c:pt>
                <c:pt idx="93">
                  <c:v>465</c:v>
                </c:pt>
                <c:pt idx="94">
                  <c:v>470</c:v>
                </c:pt>
                <c:pt idx="95">
                  <c:v>475</c:v>
                </c:pt>
                <c:pt idx="96">
                  <c:v>480</c:v>
                </c:pt>
                <c:pt idx="97">
                  <c:v>485</c:v>
                </c:pt>
                <c:pt idx="98">
                  <c:v>490</c:v>
                </c:pt>
                <c:pt idx="99">
                  <c:v>495</c:v>
                </c:pt>
                <c:pt idx="100">
                  <c:v>500</c:v>
                </c:pt>
                <c:pt idx="101">
                  <c:v>505</c:v>
                </c:pt>
                <c:pt idx="102">
                  <c:v>510</c:v>
                </c:pt>
                <c:pt idx="103">
                  <c:v>515</c:v>
                </c:pt>
                <c:pt idx="104">
                  <c:v>520</c:v>
                </c:pt>
                <c:pt idx="105">
                  <c:v>525</c:v>
                </c:pt>
                <c:pt idx="106">
                  <c:v>530</c:v>
                </c:pt>
                <c:pt idx="107">
                  <c:v>535</c:v>
                </c:pt>
                <c:pt idx="108">
                  <c:v>540</c:v>
                </c:pt>
                <c:pt idx="109">
                  <c:v>545</c:v>
                </c:pt>
                <c:pt idx="110">
                  <c:v>550</c:v>
                </c:pt>
                <c:pt idx="111">
                  <c:v>555</c:v>
                </c:pt>
                <c:pt idx="112">
                  <c:v>560</c:v>
                </c:pt>
                <c:pt idx="113">
                  <c:v>565</c:v>
                </c:pt>
                <c:pt idx="114">
                  <c:v>570</c:v>
                </c:pt>
                <c:pt idx="115">
                  <c:v>575</c:v>
                </c:pt>
                <c:pt idx="116">
                  <c:v>580</c:v>
                </c:pt>
                <c:pt idx="117">
                  <c:v>585</c:v>
                </c:pt>
                <c:pt idx="118">
                  <c:v>590</c:v>
                </c:pt>
                <c:pt idx="119">
                  <c:v>595</c:v>
                </c:pt>
                <c:pt idx="120">
                  <c:v>600</c:v>
                </c:pt>
                <c:pt idx="121">
                  <c:v>605</c:v>
                </c:pt>
                <c:pt idx="122">
                  <c:v>610</c:v>
                </c:pt>
                <c:pt idx="123">
                  <c:v>615</c:v>
                </c:pt>
                <c:pt idx="124">
                  <c:v>620</c:v>
                </c:pt>
                <c:pt idx="125">
                  <c:v>625</c:v>
                </c:pt>
                <c:pt idx="126">
                  <c:v>630</c:v>
                </c:pt>
                <c:pt idx="127">
                  <c:v>635</c:v>
                </c:pt>
                <c:pt idx="128">
                  <c:v>640</c:v>
                </c:pt>
                <c:pt idx="129">
                  <c:v>645</c:v>
                </c:pt>
                <c:pt idx="130">
                  <c:v>650</c:v>
                </c:pt>
                <c:pt idx="131">
                  <c:v>655</c:v>
                </c:pt>
                <c:pt idx="132">
                  <c:v>660</c:v>
                </c:pt>
                <c:pt idx="133">
                  <c:v>665</c:v>
                </c:pt>
                <c:pt idx="134">
                  <c:v>670</c:v>
                </c:pt>
                <c:pt idx="135">
                  <c:v>675</c:v>
                </c:pt>
                <c:pt idx="136">
                  <c:v>680</c:v>
                </c:pt>
                <c:pt idx="137">
                  <c:v>685</c:v>
                </c:pt>
                <c:pt idx="138">
                  <c:v>690</c:v>
                </c:pt>
                <c:pt idx="139">
                  <c:v>695</c:v>
                </c:pt>
                <c:pt idx="140">
                  <c:v>700</c:v>
                </c:pt>
                <c:pt idx="141">
                  <c:v>705</c:v>
                </c:pt>
                <c:pt idx="142">
                  <c:v>710</c:v>
                </c:pt>
                <c:pt idx="143">
                  <c:v>715</c:v>
                </c:pt>
                <c:pt idx="144">
                  <c:v>720</c:v>
                </c:pt>
                <c:pt idx="145">
                  <c:v>725</c:v>
                </c:pt>
                <c:pt idx="146">
                  <c:v>730</c:v>
                </c:pt>
                <c:pt idx="147">
                  <c:v>735</c:v>
                </c:pt>
                <c:pt idx="148">
                  <c:v>740</c:v>
                </c:pt>
                <c:pt idx="149">
                  <c:v>745</c:v>
                </c:pt>
                <c:pt idx="150">
                  <c:v>750</c:v>
                </c:pt>
              </c:numCache>
            </c:numRef>
          </c:xVal>
          <c:yVal>
            <c:numRef>
              <c:f>'Supporting Graph Data'!$E$5:$E$155</c:f>
              <c:numCache>
                <c:formatCode>_("$"* #,##0.00_);_("$"* \(#,##0.00\);_("$"* "-"??_);_(@_)</c:formatCode>
                <c:ptCount val="15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6EFA-4B67-9BA8-A0970B9B8AC7}"/>
            </c:ext>
          </c:extLst>
        </c:ser>
        <c:ser>
          <c:idx val="3"/>
          <c:order val="2"/>
          <c:tx>
            <c:strRef>
              <c:f>'Supporting Graph Data'!$G$4</c:f>
              <c:strCache>
                <c:ptCount val="1"/>
                <c:pt idx="0">
                  <c:v>Out-of-State Own</c:v>
                </c:pt>
              </c:strCache>
            </c:strRef>
          </c:tx>
          <c:spPr>
            <a:ln>
              <a:solidFill>
                <a:srgbClr val="7030A0"/>
              </a:solidFill>
            </a:ln>
          </c:spPr>
          <c:marker>
            <c:symbol val="none"/>
          </c:marker>
          <c:xVal>
            <c:numRef>
              <c:f>'Supporting Graph Data'!$C$5:$C$155</c:f>
              <c:numCache>
                <c:formatCode>General</c:formatCode>
                <c:ptCount val="151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  <c:pt idx="11">
                  <c:v>55</c:v>
                </c:pt>
                <c:pt idx="12">
                  <c:v>60</c:v>
                </c:pt>
                <c:pt idx="13">
                  <c:v>65</c:v>
                </c:pt>
                <c:pt idx="14">
                  <c:v>70</c:v>
                </c:pt>
                <c:pt idx="15">
                  <c:v>75</c:v>
                </c:pt>
                <c:pt idx="16">
                  <c:v>80</c:v>
                </c:pt>
                <c:pt idx="17">
                  <c:v>85</c:v>
                </c:pt>
                <c:pt idx="18">
                  <c:v>90</c:v>
                </c:pt>
                <c:pt idx="19">
                  <c:v>95</c:v>
                </c:pt>
                <c:pt idx="20">
                  <c:v>100</c:v>
                </c:pt>
                <c:pt idx="21">
                  <c:v>105</c:v>
                </c:pt>
                <c:pt idx="22">
                  <c:v>110</c:v>
                </c:pt>
                <c:pt idx="23">
                  <c:v>115</c:v>
                </c:pt>
                <c:pt idx="24">
                  <c:v>120</c:v>
                </c:pt>
                <c:pt idx="25">
                  <c:v>125</c:v>
                </c:pt>
                <c:pt idx="26">
                  <c:v>130</c:v>
                </c:pt>
                <c:pt idx="27">
                  <c:v>135</c:v>
                </c:pt>
                <c:pt idx="28">
                  <c:v>140</c:v>
                </c:pt>
                <c:pt idx="29">
                  <c:v>145</c:v>
                </c:pt>
                <c:pt idx="30">
                  <c:v>150</c:v>
                </c:pt>
                <c:pt idx="31">
                  <c:v>155</c:v>
                </c:pt>
                <c:pt idx="32">
                  <c:v>160</c:v>
                </c:pt>
                <c:pt idx="33">
                  <c:v>165</c:v>
                </c:pt>
                <c:pt idx="34">
                  <c:v>170</c:v>
                </c:pt>
                <c:pt idx="35">
                  <c:v>175</c:v>
                </c:pt>
                <c:pt idx="36">
                  <c:v>180</c:v>
                </c:pt>
                <c:pt idx="37">
                  <c:v>185</c:v>
                </c:pt>
                <c:pt idx="38">
                  <c:v>190</c:v>
                </c:pt>
                <c:pt idx="39">
                  <c:v>195</c:v>
                </c:pt>
                <c:pt idx="40">
                  <c:v>200</c:v>
                </c:pt>
                <c:pt idx="41">
                  <c:v>205</c:v>
                </c:pt>
                <c:pt idx="42">
                  <c:v>210</c:v>
                </c:pt>
                <c:pt idx="43">
                  <c:v>215</c:v>
                </c:pt>
                <c:pt idx="44">
                  <c:v>220</c:v>
                </c:pt>
                <c:pt idx="45">
                  <c:v>225</c:v>
                </c:pt>
                <c:pt idx="46">
                  <c:v>230</c:v>
                </c:pt>
                <c:pt idx="47">
                  <c:v>235</c:v>
                </c:pt>
                <c:pt idx="48">
                  <c:v>240</c:v>
                </c:pt>
                <c:pt idx="49">
                  <c:v>245</c:v>
                </c:pt>
                <c:pt idx="50">
                  <c:v>250</c:v>
                </c:pt>
                <c:pt idx="51">
                  <c:v>255</c:v>
                </c:pt>
                <c:pt idx="52">
                  <c:v>260</c:v>
                </c:pt>
                <c:pt idx="53">
                  <c:v>265</c:v>
                </c:pt>
                <c:pt idx="54">
                  <c:v>270</c:v>
                </c:pt>
                <c:pt idx="55">
                  <c:v>275</c:v>
                </c:pt>
                <c:pt idx="56">
                  <c:v>280</c:v>
                </c:pt>
                <c:pt idx="57">
                  <c:v>285</c:v>
                </c:pt>
                <c:pt idx="58">
                  <c:v>290</c:v>
                </c:pt>
                <c:pt idx="59">
                  <c:v>295</c:v>
                </c:pt>
                <c:pt idx="60">
                  <c:v>300</c:v>
                </c:pt>
                <c:pt idx="61">
                  <c:v>305</c:v>
                </c:pt>
                <c:pt idx="62">
                  <c:v>310</c:v>
                </c:pt>
                <c:pt idx="63">
                  <c:v>315</c:v>
                </c:pt>
                <c:pt idx="64">
                  <c:v>320</c:v>
                </c:pt>
                <c:pt idx="65">
                  <c:v>325</c:v>
                </c:pt>
                <c:pt idx="66">
                  <c:v>330</c:v>
                </c:pt>
                <c:pt idx="67">
                  <c:v>335</c:v>
                </c:pt>
                <c:pt idx="68">
                  <c:v>340</c:v>
                </c:pt>
                <c:pt idx="69">
                  <c:v>345</c:v>
                </c:pt>
                <c:pt idx="70">
                  <c:v>350</c:v>
                </c:pt>
                <c:pt idx="71">
                  <c:v>355</c:v>
                </c:pt>
                <c:pt idx="72">
                  <c:v>360</c:v>
                </c:pt>
                <c:pt idx="73">
                  <c:v>365</c:v>
                </c:pt>
                <c:pt idx="74">
                  <c:v>370</c:v>
                </c:pt>
                <c:pt idx="75">
                  <c:v>375</c:v>
                </c:pt>
                <c:pt idx="76">
                  <c:v>380</c:v>
                </c:pt>
                <c:pt idx="77">
                  <c:v>385</c:v>
                </c:pt>
                <c:pt idx="78">
                  <c:v>390</c:v>
                </c:pt>
                <c:pt idx="79">
                  <c:v>395</c:v>
                </c:pt>
                <c:pt idx="80">
                  <c:v>400</c:v>
                </c:pt>
                <c:pt idx="81">
                  <c:v>405</c:v>
                </c:pt>
                <c:pt idx="82">
                  <c:v>410</c:v>
                </c:pt>
                <c:pt idx="83">
                  <c:v>415</c:v>
                </c:pt>
                <c:pt idx="84">
                  <c:v>420</c:v>
                </c:pt>
                <c:pt idx="85">
                  <c:v>425</c:v>
                </c:pt>
                <c:pt idx="86">
                  <c:v>430</c:v>
                </c:pt>
                <c:pt idx="87">
                  <c:v>435</c:v>
                </c:pt>
                <c:pt idx="88">
                  <c:v>440</c:v>
                </c:pt>
                <c:pt idx="89">
                  <c:v>445</c:v>
                </c:pt>
                <c:pt idx="90">
                  <c:v>450</c:v>
                </c:pt>
                <c:pt idx="91">
                  <c:v>455</c:v>
                </c:pt>
                <c:pt idx="92">
                  <c:v>460</c:v>
                </c:pt>
                <c:pt idx="93">
                  <c:v>465</c:v>
                </c:pt>
                <c:pt idx="94">
                  <c:v>470</c:v>
                </c:pt>
                <c:pt idx="95">
                  <c:v>475</c:v>
                </c:pt>
                <c:pt idx="96">
                  <c:v>480</c:v>
                </c:pt>
                <c:pt idx="97">
                  <c:v>485</c:v>
                </c:pt>
                <c:pt idx="98">
                  <c:v>490</c:v>
                </c:pt>
                <c:pt idx="99">
                  <c:v>495</c:v>
                </c:pt>
                <c:pt idx="100">
                  <c:v>500</c:v>
                </c:pt>
                <c:pt idx="101">
                  <c:v>505</c:v>
                </c:pt>
                <c:pt idx="102">
                  <c:v>510</c:v>
                </c:pt>
                <c:pt idx="103">
                  <c:v>515</c:v>
                </c:pt>
                <c:pt idx="104">
                  <c:v>520</c:v>
                </c:pt>
                <c:pt idx="105">
                  <c:v>525</c:v>
                </c:pt>
                <c:pt idx="106">
                  <c:v>530</c:v>
                </c:pt>
                <c:pt idx="107">
                  <c:v>535</c:v>
                </c:pt>
                <c:pt idx="108">
                  <c:v>540</c:v>
                </c:pt>
                <c:pt idx="109">
                  <c:v>545</c:v>
                </c:pt>
                <c:pt idx="110">
                  <c:v>550</c:v>
                </c:pt>
                <c:pt idx="111">
                  <c:v>555</c:v>
                </c:pt>
                <c:pt idx="112">
                  <c:v>560</c:v>
                </c:pt>
                <c:pt idx="113">
                  <c:v>565</c:v>
                </c:pt>
                <c:pt idx="114">
                  <c:v>570</c:v>
                </c:pt>
                <c:pt idx="115">
                  <c:v>575</c:v>
                </c:pt>
                <c:pt idx="116">
                  <c:v>580</c:v>
                </c:pt>
                <c:pt idx="117">
                  <c:v>585</c:v>
                </c:pt>
                <c:pt idx="118">
                  <c:v>590</c:v>
                </c:pt>
                <c:pt idx="119">
                  <c:v>595</c:v>
                </c:pt>
                <c:pt idx="120">
                  <c:v>600</c:v>
                </c:pt>
                <c:pt idx="121">
                  <c:v>605</c:v>
                </c:pt>
                <c:pt idx="122">
                  <c:v>610</c:v>
                </c:pt>
                <c:pt idx="123">
                  <c:v>615</c:v>
                </c:pt>
                <c:pt idx="124">
                  <c:v>620</c:v>
                </c:pt>
                <c:pt idx="125">
                  <c:v>625</c:v>
                </c:pt>
                <c:pt idx="126">
                  <c:v>630</c:v>
                </c:pt>
                <c:pt idx="127">
                  <c:v>635</c:v>
                </c:pt>
                <c:pt idx="128">
                  <c:v>640</c:v>
                </c:pt>
                <c:pt idx="129">
                  <c:v>645</c:v>
                </c:pt>
                <c:pt idx="130">
                  <c:v>650</c:v>
                </c:pt>
                <c:pt idx="131">
                  <c:v>655</c:v>
                </c:pt>
                <c:pt idx="132">
                  <c:v>660</c:v>
                </c:pt>
                <c:pt idx="133">
                  <c:v>665</c:v>
                </c:pt>
                <c:pt idx="134">
                  <c:v>670</c:v>
                </c:pt>
                <c:pt idx="135">
                  <c:v>675</c:v>
                </c:pt>
                <c:pt idx="136">
                  <c:v>680</c:v>
                </c:pt>
                <c:pt idx="137">
                  <c:v>685</c:v>
                </c:pt>
                <c:pt idx="138">
                  <c:v>690</c:v>
                </c:pt>
                <c:pt idx="139">
                  <c:v>695</c:v>
                </c:pt>
                <c:pt idx="140">
                  <c:v>700</c:v>
                </c:pt>
                <c:pt idx="141">
                  <c:v>705</c:v>
                </c:pt>
                <c:pt idx="142">
                  <c:v>710</c:v>
                </c:pt>
                <c:pt idx="143">
                  <c:v>715</c:v>
                </c:pt>
                <c:pt idx="144">
                  <c:v>720</c:v>
                </c:pt>
                <c:pt idx="145">
                  <c:v>725</c:v>
                </c:pt>
                <c:pt idx="146">
                  <c:v>730</c:v>
                </c:pt>
                <c:pt idx="147">
                  <c:v>735</c:v>
                </c:pt>
                <c:pt idx="148">
                  <c:v>740</c:v>
                </c:pt>
                <c:pt idx="149">
                  <c:v>745</c:v>
                </c:pt>
                <c:pt idx="150">
                  <c:v>750</c:v>
                </c:pt>
              </c:numCache>
            </c:numRef>
          </c:xVal>
          <c:yVal>
            <c:numRef>
              <c:f>'Supporting Graph Data'!$G$5:$G$155</c:f>
              <c:numCache>
                <c:formatCode>_("$"* #,##0.00_);_("$"* \(#,##0.00\);_("$"* "-"??_);_(@_)</c:formatCode>
                <c:ptCount val="15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6EFA-4B67-9BA8-A0970B9B8AC7}"/>
            </c:ext>
          </c:extLst>
        </c:ser>
        <c:ser>
          <c:idx val="4"/>
          <c:order val="3"/>
          <c:tx>
            <c:strRef>
              <c:f>'Supporting Graph Data'!$H$4</c:f>
              <c:strCache>
                <c:ptCount val="1"/>
                <c:pt idx="0">
                  <c:v>Out-of-State Rent</c:v>
                </c:pt>
              </c:strCache>
            </c:strRef>
          </c:tx>
          <c:spPr>
            <a:ln>
              <a:solidFill>
                <a:srgbClr val="00B0F0"/>
              </a:solidFill>
            </a:ln>
          </c:spPr>
          <c:marker>
            <c:symbol val="none"/>
          </c:marker>
          <c:xVal>
            <c:numRef>
              <c:f>'Supporting Graph Data'!$C$5:$C$155</c:f>
              <c:numCache>
                <c:formatCode>General</c:formatCode>
                <c:ptCount val="151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  <c:pt idx="11">
                  <c:v>55</c:v>
                </c:pt>
                <c:pt idx="12">
                  <c:v>60</c:v>
                </c:pt>
                <c:pt idx="13">
                  <c:v>65</c:v>
                </c:pt>
                <c:pt idx="14">
                  <c:v>70</c:v>
                </c:pt>
                <c:pt idx="15">
                  <c:v>75</c:v>
                </c:pt>
                <c:pt idx="16">
                  <c:v>80</c:v>
                </c:pt>
                <c:pt idx="17">
                  <c:v>85</c:v>
                </c:pt>
                <c:pt idx="18">
                  <c:v>90</c:v>
                </c:pt>
                <c:pt idx="19">
                  <c:v>95</c:v>
                </c:pt>
                <c:pt idx="20">
                  <c:v>100</c:v>
                </c:pt>
                <c:pt idx="21">
                  <c:v>105</c:v>
                </c:pt>
                <c:pt idx="22">
                  <c:v>110</c:v>
                </c:pt>
                <c:pt idx="23">
                  <c:v>115</c:v>
                </c:pt>
                <c:pt idx="24">
                  <c:v>120</c:v>
                </c:pt>
                <c:pt idx="25">
                  <c:v>125</c:v>
                </c:pt>
                <c:pt idx="26">
                  <c:v>130</c:v>
                </c:pt>
                <c:pt idx="27">
                  <c:v>135</c:v>
                </c:pt>
                <c:pt idx="28">
                  <c:v>140</c:v>
                </c:pt>
                <c:pt idx="29">
                  <c:v>145</c:v>
                </c:pt>
                <c:pt idx="30">
                  <c:v>150</c:v>
                </c:pt>
                <c:pt idx="31">
                  <c:v>155</c:v>
                </c:pt>
                <c:pt idx="32">
                  <c:v>160</c:v>
                </c:pt>
                <c:pt idx="33">
                  <c:v>165</c:v>
                </c:pt>
                <c:pt idx="34">
                  <c:v>170</c:v>
                </c:pt>
                <c:pt idx="35">
                  <c:v>175</c:v>
                </c:pt>
                <c:pt idx="36">
                  <c:v>180</c:v>
                </c:pt>
                <c:pt idx="37">
                  <c:v>185</c:v>
                </c:pt>
                <c:pt idx="38">
                  <c:v>190</c:v>
                </c:pt>
                <c:pt idx="39">
                  <c:v>195</c:v>
                </c:pt>
                <c:pt idx="40">
                  <c:v>200</c:v>
                </c:pt>
                <c:pt idx="41">
                  <c:v>205</c:v>
                </c:pt>
                <c:pt idx="42">
                  <c:v>210</c:v>
                </c:pt>
                <c:pt idx="43">
                  <c:v>215</c:v>
                </c:pt>
                <c:pt idx="44">
                  <c:v>220</c:v>
                </c:pt>
                <c:pt idx="45">
                  <c:v>225</c:v>
                </c:pt>
                <c:pt idx="46">
                  <c:v>230</c:v>
                </c:pt>
                <c:pt idx="47">
                  <c:v>235</c:v>
                </c:pt>
                <c:pt idx="48">
                  <c:v>240</c:v>
                </c:pt>
                <c:pt idx="49">
                  <c:v>245</c:v>
                </c:pt>
                <c:pt idx="50">
                  <c:v>250</c:v>
                </c:pt>
                <c:pt idx="51">
                  <c:v>255</c:v>
                </c:pt>
                <c:pt idx="52">
                  <c:v>260</c:v>
                </c:pt>
                <c:pt idx="53">
                  <c:v>265</c:v>
                </c:pt>
                <c:pt idx="54">
                  <c:v>270</c:v>
                </c:pt>
                <c:pt idx="55">
                  <c:v>275</c:v>
                </c:pt>
                <c:pt idx="56">
                  <c:v>280</c:v>
                </c:pt>
                <c:pt idx="57">
                  <c:v>285</c:v>
                </c:pt>
                <c:pt idx="58">
                  <c:v>290</c:v>
                </c:pt>
                <c:pt idx="59">
                  <c:v>295</c:v>
                </c:pt>
                <c:pt idx="60">
                  <c:v>300</c:v>
                </c:pt>
                <c:pt idx="61">
                  <c:v>305</c:v>
                </c:pt>
                <c:pt idx="62">
                  <c:v>310</c:v>
                </c:pt>
                <c:pt idx="63">
                  <c:v>315</c:v>
                </c:pt>
                <c:pt idx="64">
                  <c:v>320</c:v>
                </c:pt>
                <c:pt idx="65">
                  <c:v>325</c:v>
                </c:pt>
                <c:pt idx="66">
                  <c:v>330</c:v>
                </c:pt>
                <c:pt idx="67">
                  <c:v>335</c:v>
                </c:pt>
                <c:pt idx="68">
                  <c:v>340</c:v>
                </c:pt>
                <c:pt idx="69">
                  <c:v>345</c:v>
                </c:pt>
                <c:pt idx="70">
                  <c:v>350</c:v>
                </c:pt>
                <c:pt idx="71">
                  <c:v>355</c:v>
                </c:pt>
                <c:pt idx="72">
                  <c:v>360</c:v>
                </c:pt>
                <c:pt idx="73">
                  <c:v>365</c:v>
                </c:pt>
                <c:pt idx="74">
                  <c:v>370</c:v>
                </c:pt>
                <c:pt idx="75">
                  <c:v>375</c:v>
                </c:pt>
                <c:pt idx="76">
                  <c:v>380</c:v>
                </c:pt>
                <c:pt idx="77">
                  <c:v>385</c:v>
                </c:pt>
                <c:pt idx="78">
                  <c:v>390</c:v>
                </c:pt>
                <c:pt idx="79">
                  <c:v>395</c:v>
                </c:pt>
                <c:pt idx="80">
                  <c:v>400</c:v>
                </c:pt>
                <c:pt idx="81">
                  <c:v>405</c:v>
                </c:pt>
                <c:pt idx="82">
                  <c:v>410</c:v>
                </c:pt>
                <c:pt idx="83">
                  <c:v>415</c:v>
                </c:pt>
                <c:pt idx="84">
                  <c:v>420</c:v>
                </c:pt>
                <c:pt idx="85">
                  <c:v>425</c:v>
                </c:pt>
                <c:pt idx="86">
                  <c:v>430</c:v>
                </c:pt>
                <c:pt idx="87">
                  <c:v>435</c:v>
                </c:pt>
                <c:pt idx="88">
                  <c:v>440</c:v>
                </c:pt>
                <c:pt idx="89">
                  <c:v>445</c:v>
                </c:pt>
                <c:pt idx="90">
                  <c:v>450</c:v>
                </c:pt>
                <c:pt idx="91">
                  <c:v>455</c:v>
                </c:pt>
                <c:pt idx="92">
                  <c:v>460</c:v>
                </c:pt>
                <c:pt idx="93">
                  <c:v>465</c:v>
                </c:pt>
                <c:pt idx="94">
                  <c:v>470</c:v>
                </c:pt>
                <c:pt idx="95">
                  <c:v>475</c:v>
                </c:pt>
                <c:pt idx="96">
                  <c:v>480</c:v>
                </c:pt>
                <c:pt idx="97">
                  <c:v>485</c:v>
                </c:pt>
                <c:pt idx="98">
                  <c:v>490</c:v>
                </c:pt>
                <c:pt idx="99">
                  <c:v>495</c:v>
                </c:pt>
                <c:pt idx="100">
                  <c:v>500</c:v>
                </c:pt>
                <c:pt idx="101">
                  <c:v>505</c:v>
                </c:pt>
                <c:pt idx="102">
                  <c:v>510</c:v>
                </c:pt>
                <c:pt idx="103">
                  <c:v>515</c:v>
                </c:pt>
                <c:pt idx="104">
                  <c:v>520</c:v>
                </c:pt>
                <c:pt idx="105">
                  <c:v>525</c:v>
                </c:pt>
                <c:pt idx="106">
                  <c:v>530</c:v>
                </c:pt>
                <c:pt idx="107">
                  <c:v>535</c:v>
                </c:pt>
                <c:pt idx="108">
                  <c:v>540</c:v>
                </c:pt>
                <c:pt idx="109">
                  <c:v>545</c:v>
                </c:pt>
                <c:pt idx="110">
                  <c:v>550</c:v>
                </c:pt>
                <c:pt idx="111">
                  <c:v>555</c:v>
                </c:pt>
                <c:pt idx="112">
                  <c:v>560</c:v>
                </c:pt>
                <c:pt idx="113">
                  <c:v>565</c:v>
                </c:pt>
                <c:pt idx="114">
                  <c:v>570</c:v>
                </c:pt>
                <c:pt idx="115">
                  <c:v>575</c:v>
                </c:pt>
                <c:pt idx="116">
                  <c:v>580</c:v>
                </c:pt>
                <c:pt idx="117">
                  <c:v>585</c:v>
                </c:pt>
                <c:pt idx="118">
                  <c:v>590</c:v>
                </c:pt>
                <c:pt idx="119">
                  <c:v>595</c:v>
                </c:pt>
                <c:pt idx="120">
                  <c:v>600</c:v>
                </c:pt>
                <c:pt idx="121">
                  <c:v>605</c:v>
                </c:pt>
                <c:pt idx="122">
                  <c:v>610</c:v>
                </c:pt>
                <c:pt idx="123">
                  <c:v>615</c:v>
                </c:pt>
                <c:pt idx="124">
                  <c:v>620</c:v>
                </c:pt>
                <c:pt idx="125">
                  <c:v>625</c:v>
                </c:pt>
                <c:pt idx="126">
                  <c:v>630</c:v>
                </c:pt>
                <c:pt idx="127">
                  <c:v>635</c:v>
                </c:pt>
                <c:pt idx="128">
                  <c:v>640</c:v>
                </c:pt>
                <c:pt idx="129">
                  <c:v>645</c:v>
                </c:pt>
                <c:pt idx="130">
                  <c:v>650</c:v>
                </c:pt>
                <c:pt idx="131">
                  <c:v>655</c:v>
                </c:pt>
                <c:pt idx="132">
                  <c:v>660</c:v>
                </c:pt>
                <c:pt idx="133">
                  <c:v>665</c:v>
                </c:pt>
                <c:pt idx="134">
                  <c:v>670</c:v>
                </c:pt>
                <c:pt idx="135">
                  <c:v>675</c:v>
                </c:pt>
                <c:pt idx="136">
                  <c:v>680</c:v>
                </c:pt>
                <c:pt idx="137">
                  <c:v>685</c:v>
                </c:pt>
                <c:pt idx="138">
                  <c:v>690</c:v>
                </c:pt>
                <c:pt idx="139">
                  <c:v>695</c:v>
                </c:pt>
                <c:pt idx="140">
                  <c:v>700</c:v>
                </c:pt>
                <c:pt idx="141">
                  <c:v>705</c:v>
                </c:pt>
                <c:pt idx="142">
                  <c:v>710</c:v>
                </c:pt>
                <c:pt idx="143">
                  <c:v>715</c:v>
                </c:pt>
                <c:pt idx="144">
                  <c:v>720</c:v>
                </c:pt>
                <c:pt idx="145">
                  <c:v>725</c:v>
                </c:pt>
                <c:pt idx="146">
                  <c:v>730</c:v>
                </c:pt>
                <c:pt idx="147">
                  <c:v>735</c:v>
                </c:pt>
                <c:pt idx="148">
                  <c:v>740</c:v>
                </c:pt>
                <c:pt idx="149">
                  <c:v>745</c:v>
                </c:pt>
                <c:pt idx="150">
                  <c:v>750</c:v>
                </c:pt>
              </c:numCache>
            </c:numRef>
          </c:xVal>
          <c:yVal>
            <c:numRef>
              <c:f>'Supporting Graph Data'!$H$5:$H$155</c:f>
              <c:numCache>
                <c:formatCode>_("$"* #,##0.00_);_("$"* \(#,##0.00\);_("$"* "-"??_);_(@_)</c:formatCode>
                <c:ptCount val="15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6EFA-4B67-9BA8-A0970B9B8A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3457920"/>
        <c:axId val="63463808"/>
      </c:scatterChart>
      <c:valAx>
        <c:axId val="634579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3463808"/>
        <c:crosses val="autoZero"/>
        <c:crossBetween val="midCat"/>
        <c:minorUnit val="50"/>
      </c:valAx>
      <c:valAx>
        <c:axId val="634638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_(&quot;$&quot;* #,##0.00_);_(&quot;$&quot;* \(#,##0.00\);_(&quot;$&quot;* &quot;-&quot;?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3457920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4743653071137519"/>
          <c:y val="0.79398671137815302"/>
          <c:w val="0.2852566892738238"/>
          <c:h val="0.1022558643441560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45720</xdr:colOff>
      <xdr:row>19</xdr:row>
      <xdr:rowOff>76200</xdr:rowOff>
    </xdr:from>
    <xdr:to>
      <xdr:col>12</xdr:col>
      <xdr:colOff>533400</xdr:colOff>
      <xdr:row>47</xdr:row>
      <xdr:rowOff>137160</xdr:rowOff>
    </xdr:to>
    <xdr:graphicFrame macro="">
      <xdr:nvGraphicFramePr>
        <xdr:cNvPr id="5130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3" Type="http://schemas.openxmlformats.org/officeDocument/2006/relationships/hyperlink" Target="http://www.window.state.tx.us/procurement/prog/stmp/stmp-rental-car-contract/vendor-comparison/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www.window.state.tx.us/procurement/prog/stmp/stmp-rental-car-contract/vendor-comparison/" TargetMode="External"/><Relationship Id="rId1" Type="http://schemas.openxmlformats.org/officeDocument/2006/relationships/hyperlink" Target="https://fmx.cpa.state.tx.us/fm/travel/travelrates.php" TargetMode="External"/><Relationship Id="rId6" Type="http://schemas.openxmlformats.org/officeDocument/2006/relationships/hyperlink" Target="http://gasprices.aaa.com/" TargetMode="External"/><Relationship Id="rId5" Type="http://schemas.openxmlformats.org/officeDocument/2006/relationships/hyperlink" Target="http://www.window.state.tx.us/procurement/prog/stmp/stmp-rental-car-contract/vendor-comparison/" TargetMode="External"/><Relationship Id="rId10" Type="http://schemas.openxmlformats.org/officeDocument/2006/relationships/comments" Target="../comments1.xml"/><Relationship Id="rId4" Type="http://schemas.openxmlformats.org/officeDocument/2006/relationships/hyperlink" Target="http://www.window.state.tx.us/procurement/prog/stmp/stmp-rental-car-contract/vendor-comparison/" TargetMode="External"/><Relationship Id="rId9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63"/>
  <sheetViews>
    <sheetView tabSelected="1" topLeftCell="A4" zoomScale="90" zoomScaleNormal="90" workbookViewId="0">
      <selection activeCell="B23" sqref="B23"/>
    </sheetView>
  </sheetViews>
  <sheetFormatPr defaultColWidth="8.85546875" defaultRowHeight="12.75" x14ac:dyDescent="0.2"/>
  <cols>
    <col min="1" max="1" width="39.28515625" style="5" customWidth="1"/>
    <col min="2" max="2" width="12.85546875" style="5" bestFit="1" customWidth="1"/>
    <col min="3" max="3" width="13.140625" style="5" customWidth="1"/>
    <col min="4" max="4" width="9.28515625" style="5" bestFit="1" customWidth="1"/>
    <col min="5" max="5" width="7.7109375" style="5" customWidth="1"/>
    <col min="6" max="16384" width="8.85546875" style="5"/>
  </cols>
  <sheetData>
    <row r="1" spans="1:13" ht="46.5" customHeight="1" x14ac:dyDescent="0.25">
      <c r="A1" s="3" t="s">
        <v>26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4"/>
    </row>
    <row r="2" spans="1:13" ht="13.5" thickBot="1" x14ac:dyDescent="0.25">
      <c r="A2" s="5" t="s">
        <v>12</v>
      </c>
    </row>
    <row r="3" spans="1:13" x14ac:dyDescent="0.2">
      <c r="A3" s="6" t="s">
        <v>18</v>
      </c>
      <c r="B3" s="7"/>
      <c r="C3" s="7"/>
      <c r="D3" s="7"/>
      <c r="E3" s="7"/>
      <c r="F3" s="7"/>
      <c r="G3" s="7"/>
      <c r="H3" s="8"/>
      <c r="I3" s="9"/>
    </row>
    <row r="4" spans="1:13" x14ac:dyDescent="0.2">
      <c r="A4" s="10" t="s">
        <v>19</v>
      </c>
      <c r="B4" s="11"/>
      <c r="C4" s="11"/>
      <c r="D4" s="11"/>
      <c r="E4" s="11"/>
      <c r="F4" s="11"/>
      <c r="G4" s="11"/>
      <c r="H4" s="12"/>
      <c r="I4" s="11"/>
    </row>
    <row r="5" spans="1:13" x14ac:dyDescent="0.2">
      <c r="A5" s="10" t="s">
        <v>20</v>
      </c>
      <c r="B5" s="11"/>
      <c r="C5" s="11"/>
      <c r="D5" s="11"/>
      <c r="E5" s="11"/>
      <c r="F5" s="11"/>
      <c r="G5" s="11"/>
      <c r="H5" s="12"/>
      <c r="I5" s="11"/>
    </row>
    <row r="6" spans="1:13" x14ac:dyDescent="0.2">
      <c r="A6" s="10" t="s">
        <v>34</v>
      </c>
      <c r="B6" s="11"/>
      <c r="C6" s="11"/>
      <c r="D6" s="11"/>
      <c r="E6" s="11"/>
      <c r="F6" s="11"/>
      <c r="G6" s="11"/>
      <c r="H6" s="12"/>
      <c r="I6" s="11"/>
    </row>
    <row r="7" spans="1:13" x14ac:dyDescent="0.2">
      <c r="A7" s="10" t="s">
        <v>21</v>
      </c>
      <c r="B7" s="11"/>
      <c r="C7" s="11"/>
      <c r="D7" s="11"/>
      <c r="E7" s="11"/>
      <c r="F7" s="11"/>
      <c r="G7" s="11"/>
      <c r="H7" s="12"/>
      <c r="I7" s="11"/>
    </row>
    <row r="8" spans="1:13" x14ac:dyDescent="0.2">
      <c r="A8" s="10" t="s">
        <v>29</v>
      </c>
      <c r="B8" s="11"/>
      <c r="C8" s="11"/>
      <c r="D8" s="11"/>
      <c r="E8" s="11"/>
      <c r="F8" s="11"/>
      <c r="G8" s="11"/>
      <c r="H8" s="12"/>
      <c r="I8" s="11"/>
    </row>
    <row r="9" spans="1:13" x14ac:dyDescent="0.2">
      <c r="A9" s="10" t="s">
        <v>30</v>
      </c>
      <c r="B9" s="11"/>
      <c r="C9" s="11"/>
      <c r="D9" s="11"/>
      <c r="E9" s="11"/>
      <c r="F9" s="11"/>
      <c r="G9" s="11"/>
      <c r="H9" s="12"/>
      <c r="I9" s="11"/>
    </row>
    <row r="10" spans="1:13" x14ac:dyDescent="0.2">
      <c r="A10" s="10" t="s">
        <v>32</v>
      </c>
      <c r="B10" s="11"/>
      <c r="C10" s="11"/>
      <c r="D10" s="11"/>
      <c r="E10" s="11"/>
      <c r="F10" s="11"/>
      <c r="G10" s="11"/>
      <c r="H10" s="12"/>
      <c r="I10" s="11"/>
    </row>
    <row r="11" spans="1:13" x14ac:dyDescent="0.2">
      <c r="A11" s="10"/>
      <c r="B11" s="11"/>
      <c r="C11" s="11"/>
      <c r="D11" s="11"/>
      <c r="E11" s="11"/>
      <c r="F11" s="11"/>
      <c r="G11" s="11"/>
      <c r="H11" s="12"/>
      <c r="I11" s="11"/>
    </row>
    <row r="12" spans="1:13" x14ac:dyDescent="0.2">
      <c r="A12" s="10" t="s">
        <v>37</v>
      </c>
      <c r="B12" s="11"/>
      <c r="C12" s="11"/>
      <c r="D12" s="11"/>
      <c r="E12" s="11"/>
      <c r="F12" s="11"/>
      <c r="G12" s="11"/>
      <c r="H12" s="12"/>
      <c r="I12" s="11"/>
    </row>
    <row r="13" spans="1:13" x14ac:dyDescent="0.2">
      <c r="A13" s="10" t="s">
        <v>35</v>
      </c>
      <c r="B13" s="11"/>
      <c r="C13" s="11"/>
      <c r="D13" s="11"/>
      <c r="E13" s="11"/>
      <c r="F13" s="11"/>
      <c r="G13" s="11"/>
      <c r="H13" s="12"/>
      <c r="I13" s="11"/>
    </row>
    <row r="14" spans="1:13" x14ac:dyDescent="0.2">
      <c r="A14" s="10" t="s">
        <v>36</v>
      </c>
      <c r="B14" s="11"/>
      <c r="C14" s="11"/>
      <c r="D14" s="11"/>
      <c r="E14" s="11"/>
      <c r="F14" s="11"/>
      <c r="G14" s="11"/>
      <c r="H14" s="12"/>
      <c r="I14" s="11"/>
    </row>
    <row r="15" spans="1:13" ht="13.5" thickBot="1" x14ac:dyDescent="0.25">
      <c r="A15" s="13" t="s">
        <v>38</v>
      </c>
      <c r="B15" s="14"/>
      <c r="C15" s="14"/>
      <c r="D15" s="14"/>
      <c r="E15" s="14"/>
      <c r="F15" s="14"/>
      <c r="G15" s="14"/>
      <c r="H15" s="15"/>
      <c r="I15" s="11"/>
    </row>
    <row r="17" spans="1:13" ht="16.5" thickBot="1" x14ac:dyDescent="0.3">
      <c r="B17" s="84" t="str">
        <f>IF(C23&gt;0.575, "Max Rate is $0.575", IF(E23&gt;0.575,"Max Rate is $0.575", ""))</f>
        <v/>
      </c>
      <c r="C17" s="84"/>
      <c r="D17" s="16"/>
      <c r="F17" s="82" t="str">
        <f>IF(C30=C36,"Break even between rental car or Personally owned vehicle",IF(C30&gt;C36,"Rental Car provides the greatest state benefit",IF(C30&lt;C36,"Personal vehicle (Mileage) provides the greatest state benefit","Enter Data")))</f>
        <v>Break even between rental car or Personally owned vehicle</v>
      </c>
      <c r="G17" s="82"/>
      <c r="H17" s="82"/>
      <c r="I17" s="82"/>
      <c r="J17" s="82"/>
      <c r="K17" s="82"/>
      <c r="L17" s="82"/>
      <c r="M17" s="82"/>
    </row>
    <row r="18" spans="1:13" ht="15.75" thickBot="1" x14ac:dyDescent="0.3">
      <c r="A18" s="17" t="s">
        <v>9</v>
      </c>
      <c r="B18" s="18" t="s">
        <v>46</v>
      </c>
      <c r="C18" s="19" t="s">
        <v>47</v>
      </c>
      <c r="D18" s="16"/>
    </row>
    <row r="19" spans="1:13" ht="15" x14ac:dyDescent="0.25">
      <c r="A19" s="20" t="s">
        <v>33</v>
      </c>
      <c r="B19" s="21" t="s">
        <v>55</v>
      </c>
      <c r="C19" s="21"/>
      <c r="D19" s="16"/>
      <c r="E19" s="22"/>
      <c r="F19" s="77" t="s">
        <v>31</v>
      </c>
      <c r="G19" s="78"/>
      <c r="H19" s="78"/>
      <c r="I19" s="78"/>
      <c r="J19" s="78"/>
      <c r="K19" s="78"/>
      <c r="L19" s="78"/>
      <c r="M19" s="78"/>
    </row>
    <row r="20" spans="1:13" ht="15" x14ac:dyDescent="0.25">
      <c r="A20" s="20" t="s">
        <v>0</v>
      </c>
      <c r="B20" s="23" t="s">
        <v>55</v>
      </c>
      <c r="C20" s="23"/>
      <c r="D20" s="16"/>
      <c r="E20" s="22"/>
    </row>
    <row r="21" spans="1:13" ht="15" x14ac:dyDescent="0.25">
      <c r="A21" s="20" t="s">
        <v>11</v>
      </c>
      <c r="B21" s="24" t="s">
        <v>55</v>
      </c>
      <c r="C21" s="24"/>
      <c r="D21" s="16"/>
      <c r="E21" s="22"/>
    </row>
    <row r="22" spans="1:13" ht="15" x14ac:dyDescent="0.25">
      <c r="A22" s="25" t="s">
        <v>1</v>
      </c>
      <c r="B22" s="26" t="s">
        <v>55</v>
      </c>
      <c r="C22" s="26"/>
      <c r="D22" s="16"/>
      <c r="E22" s="22"/>
    </row>
    <row r="23" spans="1:13" ht="15" x14ac:dyDescent="0.25">
      <c r="A23" s="27" t="s">
        <v>2</v>
      </c>
      <c r="B23" s="28">
        <v>0.67</v>
      </c>
      <c r="C23" s="28"/>
      <c r="D23" s="16"/>
    </row>
    <row r="24" spans="1:13" ht="15" x14ac:dyDescent="0.25">
      <c r="A24" s="20" t="s">
        <v>6</v>
      </c>
      <c r="B24" s="29" t="s">
        <v>55</v>
      </c>
      <c r="C24" s="29"/>
      <c r="D24" s="16"/>
      <c r="E24" s="22"/>
      <c r="G24" s="30"/>
    </row>
    <row r="25" spans="1:13" ht="15.75" thickBot="1" x14ac:dyDescent="0.3">
      <c r="A25" s="62" t="str">
        <f>A34</f>
        <v xml:space="preserve">State/Local Taxes &amp; Addt'l Surcharges/Fees      </v>
      </c>
      <c r="B25" s="31"/>
      <c r="C25" s="31"/>
      <c r="D25" s="16"/>
      <c r="E25" s="22"/>
    </row>
    <row r="26" spans="1:13" ht="15.75" thickBot="1" x14ac:dyDescent="0.3">
      <c r="A26" s="83"/>
      <c r="B26" s="83"/>
      <c r="C26" s="83"/>
      <c r="D26" s="16"/>
    </row>
    <row r="27" spans="1:13" ht="15" x14ac:dyDescent="0.25">
      <c r="A27" s="68" t="s">
        <v>10</v>
      </c>
      <c r="B27" s="69"/>
      <c r="C27" s="70"/>
      <c r="D27" s="16"/>
    </row>
    <row r="28" spans="1:13" ht="15" x14ac:dyDescent="0.25">
      <c r="A28" s="71" t="s">
        <v>23</v>
      </c>
      <c r="B28" s="72"/>
      <c r="C28" s="73"/>
      <c r="D28" s="16"/>
    </row>
    <row r="29" spans="1:13" ht="15" x14ac:dyDescent="0.25">
      <c r="A29" s="32"/>
      <c r="B29" s="33" t="s">
        <v>46</v>
      </c>
      <c r="C29" s="34" t="s">
        <v>47</v>
      </c>
      <c r="D29" s="16"/>
    </row>
    <row r="30" spans="1:13" ht="15" x14ac:dyDescent="0.25">
      <c r="A30" s="35" t="s">
        <v>5</v>
      </c>
      <c r="B30" s="63" t="e">
        <f>IF(B19&gt;0,B19*B23,"")</f>
        <v>#VALUE!</v>
      </c>
      <c r="C30" s="63" t="str">
        <f>IF(C19&gt;0,C19*C23,"")</f>
        <v/>
      </c>
      <c r="D30" s="16"/>
      <c r="E30" s="22"/>
    </row>
    <row r="31" spans="1:13" ht="15.75" thickBot="1" x14ac:dyDescent="0.3">
      <c r="A31" s="36"/>
      <c r="B31" s="37"/>
      <c r="C31" s="37"/>
      <c r="D31" s="16"/>
      <c r="E31" s="22"/>
    </row>
    <row r="32" spans="1:13" ht="15.75" thickTop="1" x14ac:dyDescent="0.25">
      <c r="A32" s="74" t="s">
        <v>3</v>
      </c>
      <c r="B32" s="75"/>
      <c r="C32" s="76"/>
      <c r="D32" s="16"/>
    </row>
    <row r="33" spans="1:5" ht="15" x14ac:dyDescent="0.25">
      <c r="A33" s="20" t="s">
        <v>24</v>
      </c>
      <c r="B33" s="64" t="e">
        <f>B20*B21</f>
        <v>#VALUE!</v>
      </c>
      <c r="C33" s="64">
        <f>C20*C21</f>
        <v>0</v>
      </c>
      <c r="D33" s="16"/>
      <c r="E33" s="22"/>
    </row>
    <row r="34" spans="1:5" ht="15" x14ac:dyDescent="0.25">
      <c r="A34" s="20" t="s">
        <v>22</v>
      </c>
      <c r="B34" s="64" t="str">
        <f>IF(B25&gt;0,B25,"")</f>
        <v/>
      </c>
      <c r="C34" s="64" t="str">
        <f>IF(C25&gt;0,C25,"")</f>
        <v/>
      </c>
      <c r="D34" s="16"/>
      <c r="E34" s="22"/>
    </row>
    <row r="35" spans="1:5" ht="16.5" x14ac:dyDescent="0.35">
      <c r="A35" s="20" t="s">
        <v>4</v>
      </c>
      <c r="B35" s="65" t="e">
        <f>IF(B24&gt;0,B19/B24*B22,"")</f>
        <v>#VALUE!</v>
      </c>
      <c r="C35" s="65" t="str">
        <f>IF(C24&gt;0,C19/C24*C22,"")</f>
        <v/>
      </c>
      <c r="D35" s="16"/>
      <c r="E35" s="22"/>
    </row>
    <row r="36" spans="1:5" ht="15" x14ac:dyDescent="0.25">
      <c r="A36" s="20" t="s">
        <v>7</v>
      </c>
      <c r="B36" s="66" t="e">
        <f>IF(SUM(B33:B35)&gt;0,SUM(B33:B35),"")</f>
        <v>#VALUE!</v>
      </c>
      <c r="C36" s="66" t="str">
        <f>IF(SUM(C33:C35)&gt;0,SUM(C33:C35),"")</f>
        <v/>
      </c>
      <c r="D36" s="16"/>
      <c r="E36" s="22"/>
    </row>
    <row r="37" spans="1:5" ht="15.75" thickBot="1" x14ac:dyDescent="0.3">
      <c r="A37" s="38"/>
      <c r="B37" s="39"/>
      <c r="C37" s="40"/>
      <c r="D37" s="16"/>
      <c r="E37" s="22"/>
    </row>
    <row r="38" spans="1:5" x14ac:dyDescent="0.2">
      <c r="A38" s="22"/>
      <c r="B38" s="41"/>
      <c r="C38" s="22"/>
      <c r="D38" s="22"/>
    </row>
    <row r="39" spans="1:5" ht="13.5" thickBot="1" x14ac:dyDescent="0.25">
      <c r="A39" s="22"/>
      <c r="B39" s="41"/>
      <c r="C39" s="22"/>
      <c r="D39" s="22"/>
    </row>
    <row r="40" spans="1:5" x14ac:dyDescent="0.2">
      <c r="A40" s="79" t="s">
        <v>44</v>
      </c>
      <c r="B40" s="80"/>
      <c r="C40" s="80"/>
      <c r="D40" s="80"/>
      <c r="E40" s="81"/>
    </row>
    <row r="41" spans="1:5" ht="13.5" thickBot="1" x14ac:dyDescent="0.25">
      <c r="A41" s="42" t="s">
        <v>13</v>
      </c>
      <c r="B41" s="67" t="s">
        <v>14</v>
      </c>
      <c r="C41" s="67"/>
      <c r="D41" s="43"/>
      <c r="E41" s="44" t="s">
        <v>27</v>
      </c>
    </row>
    <row r="42" spans="1:5" ht="22.5" thickTop="1" x14ac:dyDescent="0.2">
      <c r="A42" s="45"/>
      <c r="B42" s="46" t="s">
        <v>39</v>
      </c>
      <c r="C42" s="46" t="s">
        <v>40</v>
      </c>
      <c r="D42" s="46" t="s">
        <v>54</v>
      </c>
      <c r="E42" s="47"/>
    </row>
    <row r="43" spans="1:5" x14ac:dyDescent="0.2">
      <c r="A43" s="48" t="s">
        <v>15</v>
      </c>
      <c r="B43" s="49">
        <v>31</v>
      </c>
      <c r="C43" s="49">
        <v>35</v>
      </c>
      <c r="D43" s="49">
        <v>29</v>
      </c>
      <c r="E43" s="50">
        <v>31</v>
      </c>
    </row>
    <row r="44" spans="1:5" x14ac:dyDescent="0.2">
      <c r="A44" s="51" t="s">
        <v>16</v>
      </c>
      <c r="B44" s="52">
        <v>32</v>
      </c>
      <c r="C44" s="52">
        <v>37</v>
      </c>
      <c r="D44" s="52">
        <v>32</v>
      </c>
      <c r="E44" s="53">
        <v>26</v>
      </c>
    </row>
    <row r="45" spans="1:5" x14ac:dyDescent="0.2">
      <c r="A45" s="54" t="s">
        <v>17</v>
      </c>
      <c r="B45" s="52">
        <v>33</v>
      </c>
      <c r="C45" s="52">
        <v>39</v>
      </c>
      <c r="D45" s="52">
        <v>33.5</v>
      </c>
      <c r="E45" s="53">
        <v>21</v>
      </c>
    </row>
    <row r="46" spans="1:5" x14ac:dyDescent="0.2">
      <c r="A46" s="35" t="s">
        <v>41</v>
      </c>
      <c r="B46" s="49">
        <v>47</v>
      </c>
      <c r="C46" s="49">
        <v>52</v>
      </c>
      <c r="D46" s="49">
        <v>51</v>
      </c>
      <c r="E46" s="50">
        <v>18</v>
      </c>
    </row>
    <row r="47" spans="1:5" x14ac:dyDescent="0.2">
      <c r="A47" s="35" t="s">
        <v>42</v>
      </c>
      <c r="B47" s="49">
        <v>48</v>
      </c>
      <c r="C47" s="49">
        <v>56</v>
      </c>
      <c r="D47" s="49">
        <v>50</v>
      </c>
      <c r="E47" s="50">
        <v>18</v>
      </c>
    </row>
    <row r="48" spans="1:5" x14ac:dyDescent="0.2">
      <c r="A48" s="55" t="s">
        <v>43</v>
      </c>
      <c r="B48" s="56">
        <v>76</v>
      </c>
      <c r="C48" s="56">
        <v>99</v>
      </c>
      <c r="D48" s="56">
        <v>84</v>
      </c>
      <c r="E48" s="57">
        <v>15</v>
      </c>
    </row>
    <row r="49" spans="1:7" x14ac:dyDescent="0.2">
      <c r="A49" s="58" t="s">
        <v>25</v>
      </c>
      <c r="B49" s="59"/>
      <c r="C49" s="59"/>
      <c r="D49" s="59"/>
      <c r="E49" s="60"/>
    </row>
    <row r="50" spans="1:7" ht="13.5" thickBot="1" x14ac:dyDescent="0.25">
      <c r="A50" s="38" t="s">
        <v>28</v>
      </c>
      <c r="B50" s="14"/>
      <c r="C50" s="14"/>
      <c r="D50" s="14"/>
      <c r="E50" s="15"/>
    </row>
    <row r="51" spans="1:7" x14ac:dyDescent="0.2">
      <c r="A51" s="22"/>
    </row>
    <row r="52" spans="1:7" ht="13.5" thickBot="1" x14ac:dyDescent="0.25">
      <c r="A52" s="22"/>
      <c r="B52" s="41"/>
      <c r="C52" s="22"/>
      <c r="D52" s="22"/>
      <c r="G52" s="61"/>
    </row>
    <row r="53" spans="1:7" x14ac:dyDescent="0.2">
      <c r="A53" s="79" t="s">
        <v>45</v>
      </c>
      <c r="B53" s="80"/>
      <c r="C53" s="80"/>
      <c r="D53" s="80"/>
      <c r="E53" s="81"/>
      <c r="G53" s="61"/>
    </row>
    <row r="54" spans="1:7" ht="13.5" thickBot="1" x14ac:dyDescent="0.25">
      <c r="A54" s="42" t="s">
        <v>13</v>
      </c>
      <c r="B54" s="67" t="s">
        <v>14</v>
      </c>
      <c r="C54" s="67"/>
      <c r="D54" s="43"/>
      <c r="E54" s="44" t="s">
        <v>27</v>
      </c>
    </row>
    <row r="55" spans="1:7" ht="22.5" thickTop="1" x14ac:dyDescent="0.2">
      <c r="A55" s="45"/>
      <c r="B55" s="46" t="s">
        <v>39</v>
      </c>
      <c r="C55" s="46" t="s">
        <v>40</v>
      </c>
      <c r="D55" s="46" t="s">
        <v>54</v>
      </c>
      <c r="E55" s="47"/>
    </row>
    <row r="56" spans="1:7" x14ac:dyDescent="0.2">
      <c r="A56" s="48" t="s">
        <v>15</v>
      </c>
      <c r="B56" s="49">
        <v>33</v>
      </c>
      <c r="C56" s="49">
        <v>35</v>
      </c>
      <c r="D56" s="49">
        <v>31</v>
      </c>
      <c r="E56" s="50">
        <v>31</v>
      </c>
      <c r="G56" s="61"/>
    </row>
    <row r="57" spans="1:7" x14ac:dyDescent="0.2">
      <c r="A57" s="48" t="s">
        <v>16</v>
      </c>
      <c r="B57" s="49">
        <v>34</v>
      </c>
      <c r="C57" s="49">
        <v>37</v>
      </c>
      <c r="D57" s="49">
        <v>33.5</v>
      </c>
      <c r="E57" s="50">
        <v>26</v>
      </c>
      <c r="G57" s="61"/>
    </row>
    <row r="58" spans="1:7" x14ac:dyDescent="0.2">
      <c r="A58" s="35" t="s">
        <v>17</v>
      </c>
      <c r="B58" s="49">
        <v>35</v>
      </c>
      <c r="C58" s="49">
        <v>39</v>
      </c>
      <c r="D58" s="49">
        <v>33.5</v>
      </c>
      <c r="E58" s="50">
        <v>21</v>
      </c>
    </row>
    <row r="59" spans="1:7" x14ac:dyDescent="0.2">
      <c r="A59" s="35" t="s">
        <v>41</v>
      </c>
      <c r="B59" s="49">
        <v>49</v>
      </c>
      <c r="C59" s="49">
        <v>52</v>
      </c>
      <c r="D59" s="49">
        <v>57</v>
      </c>
      <c r="E59" s="50">
        <v>18</v>
      </c>
    </row>
    <row r="60" spans="1:7" x14ac:dyDescent="0.2">
      <c r="A60" s="35" t="s">
        <v>42</v>
      </c>
      <c r="B60" s="49">
        <v>50</v>
      </c>
      <c r="C60" s="49">
        <v>56</v>
      </c>
      <c r="D60" s="49">
        <v>52</v>
      </c>
      <c r="E60" s="50">
        <v>18</v>
      </c>
    </row>
    <row r="61" spans="1:7" x14ac:dyDescent="0.2">
      <c r="A61" s="55" t="s">
        <v>43</v>
      </c>
      <c r="B61" s="56">
        <v>78</v>
      </c>
      <c r="C61" s="56">
        <v>99</v>
      </c>
      <c r="D61" s="56">
        <v>86</v>
      </c>
      <c r="E61" s="57">
        <v>15</v>
      </c>
    </row>
    <row r="62" spans="1:7" x14ac:dyDescent="0.2">
      <c r="A62" s="58" t="s">
        <v>25</v>
      </c>
      <c r="B62" s="59"/>
      <c r="C62" s="59"/>
      <c r="D62" s="59"/>
      <c r="E62" s="60"/>
    </row>
    <row r="63" spans="1:7" ht="13.5" thickBot="1" x14ac:dyDescent="0.25">
      <c r="A63" s="38" t="s">
        <v>28</v>
      </c>
      <c r="B63" s="14"/>
      <c r="C63" s="14"/>
      <c r="D63" s="14"/>
      <c r="E63" s="15"/>
    </row>
  </sheetData>
  <sheetProtection algorithmName="SHA-512" hashValue="AnPa83z2f8KsGCob+CCfUBvs0eXu5JflZF4JeLB1Q+yP9e6qyMiWkeNnlJ4z0D6qaPRyPq2vEV+gt0+K2iTAeQ==" saltValue="C8a9PSHDhTJr3K1jlVDyvg==" spinCount="100000" sheet="1" objects="1" scenarios="1"/>
  <mergeCells count="11">
    <mergeCell ref="F17:M17"/>
    <mergeCell ref="A26:C26"/>
    <mergeCell ref="B17:C17"/>
    <mergeCell ref="B41:C41"/>
    <mergeCell ref="A40:E40"/>
    <mergeCell ref="B54:C54"/>
    <mergeCell ref="A27:C27"/>
    <mergeCell ref="A28:C28"/>
    <mergeCell ref="A32:C32"/>
    <mergeCell ref="F19:M19"/>
    <mergeCell ref="A53:E53"/>
  </mergeCells>
  <conditionalFormatting sqref="C30">
    <cfRule type="expression" dxfId="3" priority="4" stopIfTrue="1">
      <formula>IF(C30&lt;C36,TRUE,FALSE)</formula>
    </cfRule>
  </conditionalFormatting>
  <conditionalFormatting sqref="C36">
    <cfRule type="expression" dxfId="2" priority="3" stopIfTrue="1">
      <formula>IF(C36&lt;C30,TRUE,FALSE)</formula>
    </cfRule>
  </conditionalFormatting>
  <conditionalFormatting sqref="B30">
    <cfRule type="expression" dxfId="1" priority="2" stopIfTrue="1">
      <formula>IF(B30&lt;B36,TRUE,FALSE)</formula>
    </cfRule>
  </conditionalFormatting>
  <conditionalFormatting sqref="B36">
    <cfRule type="expression" dxfId="0" priority="1" stopIfTrue="1">
      <formula>IF(B36&lt;B30,TRUE,FALSE)</formula>
    </cfRule>
  </conditionalFormatting>
  <hyperlinks>
    <hyperlink ref="A23" r:id="rId1"/>
    <hyperlink ref="A40:C40" r:id="rId2" display="Current Contract Rates"/>
    <hyperlink ref="A40:E40" r:id="rId3" display="CURRENT IN-STATE RATES"/>
    <hyperlink ref="A53:C53" r:id="rId4" display="Current Contract Rates"/>
    <hyperlink ref="A53:E53" r:id="rId5" display="CURRENT OUT-OF-STATE RATES"/>
    <hyperlink ref="A22" r:id="rId6"/>
  </hyperlinks>
  <printOptions horizontalCentered="1"/>
  <pageMargins left="0.5" right="0.5" top="0.75" bottom="0.75" header="0.5" footer="0.5"/>
  <pageSetup scale="63" orientation="portrait" r:id="rId7"/>
  <headerFooter alignWithMargins="0">
    <oddFooter>&amp;L&amp;D &amp;T</oddFooter>
  </headerFooter>
  <drawing r:id="rId8"/>
  <legacy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C3:H155"/>
  <sheetViews>
    <sheetView workbookViewId="0">
      <selection activeCell="L24" sqref="L24"/>
    </sheetView>
  </sheetViews>
  <sheetFormatPr defaultRowHeight="12.75" x14ac:dyDescent="0.2"/>
  <sheetData>
    <row r="3" spans="3:8" x14ac:dyDescent="0.2">
      <c r="D3" s="85" t="s">
        <v>48</v>
      </c>
      <c r="E3" s="85"/>
      <c r="G3" s="85" t="s">
        <v>49</v>
      </c>
      <c r="H3" s="85"/>
    </row>
    <row r="4" spans="3:8" x14ac:dyDescent="0.2">
      <c r="C4" t="s">
        <v>8</v>
      </c>
      <c r="D4" s="2" t="s">
        <v>51</v>
      </c>
      <c r="E4" s="2" t="s">
        <v>50</v>
      </c>
      <c r="G4" s="2" t="s">
        <v>52</v>
      </c>
      <c r="H4" s="2" t="s">
        <v>53</v>
      </c>
    </row>
    <row r="5" spans="3:8" x14ac:dyDescent="0.2">
      <c r="C5">
        <v>0</v>
      </c>
      <c r="D5" s="1">
        <f>C5*'Main Calculator'!$B$23</f>
        <v>0</v>
      </c>
      <c r="E5" s="1" t="e">
        <f>'Main Calculator'!$B$21*'Main Calculator'!$B$20+(C5/'Main Calculator'!$B$24*'Main Calculator'!$B$22)</f>
        <v>#VALUE!</v>
      </c>
      <c r="G5" s="1">
        <f>C5*'Main Calculator'!$C$23</f>
        <v>0</v>
      </c>
      <c r="H5" s="1" t="e">
        <f>'Main Calculator'!$C$21*'Main Calculator'!$C$20+(C5/'Main Calculator'!$C$24*'Main Calculator'!$C$22)</f>
        <v>#DIV/0!</v>
      </c>
    </row>
    <row r="6" spans="3:8" x14ac:dyDescent="0.2">
      <c r="C6">
        <v>5</v>
      </c>
      <c r="D6" s="1">
        <f>C6*'Main Calculator'!$B$23</f>
        <v>3.35</v>
      </c>
      <c r="E6" s="1" t="e">
        <f>'Main Calculator'!$B$21*'Main Calculator'!$B$20+(C6/'Main Calculator'!$B$24*'Main Calculator'!$B$22)</f>
        <v>#VALUE!</v>
      </c>
      <c r="G6" s="1">
        <f>C6*'Main Calculator'!$C$23</f>
        <v>0</v>
      </c>
      <c r="H6" s="1" t="e">
        <f>'Main Calculator'!$C$21*'Main Calculator'!$C$20+(C6/'Main Calculator'!$C$24*'Main Calculator'!$C$22)</f>
        <v>#DIV/0!</v>
      </c>
    </row>
    <row r="7" spans="3:8" x14ac:dyDescent="0.2">
      <c r="C7">
        <v>10</v>
      </c>
      <c r="D7" s="1">
        <f>C7*'Main Calculator'!$B$23</f>
        <v>6.7</v>
      </c>
      <c r="E7" s="1" t="e">
        <f>'Main Calculator'!$B$21*'Main Calculator'!$B$20+(C7/'Main Calculator'!$B$24*'Main Calculator'!$B$22)</f>
        <v>#VALUE!</v>
      </c>
      <c r="G7" s="1">
        <f>C7*'Main Calculator'!$C$23</f>
        <v>0</v>
      </c>
      <c r="H7" s="1" t="e">
        <f>'Main Calculator'!$C$21*'Main Calculator'!$C$20+(C7/'Main Calculator'!$C$24*'Main Calculator'!$C$22)</f>
        <v>#DIV/0!</v>
      </c>
    </row>
    <row r="8" spans="3:8" x14ac:dyDescent="0.2">
      <c r="C8">
        <v>15</v>
      </c>
      <c r="D8" s="1">
        <f>C8*'Main Calculator'!$B$23</f>
        <v>10.050000000000001</v>
      </c>
      <c r="E8" s="1" t="e">
        <f>'Main Calculator'!$B$21*'Main Calculator'!$B$20+(C8/'Main Calculator'!$B$24*'Main Calculator'!$B$22)</f>
        <v>#VALUE!</v>
      </c>
      <c r="G8" s="1">
        <f>C8*'Main Calculator'!$C$23</f>
        <v>0</v>
      </c>
      <c r="H8" s="1" t="e">
        <f>'Main Calculator'!$C$21*'Main Calculator'!$C$20+(C8/'Main Calculator'!$C$24*'Main Calculator'!$C$22)</f>
        <v>#DIV/0!</v>
      </c>
    </row>
    <row r="9" spans="3:8" x14ac:dyDescent="0.2">
      <c r="C9">
        <v>20</v>
      </c>
      <c r="D9" s="1">
        <f>C9*'Main Calculator'!$B$23</f>
        <v>13.4</v>
      </c>
      <c r="E9" s="1" t="e">
        <f>'Main Calculator'!$B$21*'Main Calculator'!$B$20+(C9/'Main Calculator'!$B$24*'Main Calculator'!$B$22)</f>
        <v>#VALUE!</v>
      </c>
      <c r="G9" s="1">
        <f>C9*'Main Calculator'!$C$23</f>
        <v>0</v>
      </c>
      <c r="H9" s="1" t="e">
        <f>'Main Calculator'!$C$21*'Main Calculator'!$C$20+(C9/'Main Calculator'!$C$24*'Main Calculator'!$C$22)</f>
        <v>#DIV/0!</v>
      </c>
    </row>
    <row r="10" spans="3:8" x14ac:dyDescent="0.2">
      <c r="C10">
        <v>25</v>
      </c>
      <c r="D10" s="1">
        <f>C10*'Main Calculator'!$B$23</f>
        <v>16.75</v>
      </c>
      <c r="E10" s="1" t="e">
        <f>'Main Calculator'!$B$21*'Main Calculator'!$B$20+(C10/'Main Calculator'!$B$24*'Main Calculator'!$B$22)</f>
        <v>#VALUE!</v>
      </c>
      <c r="G10" s="1">
        <f>C10*'Main Calculator'!$C$23</f>
        <v>0</v>
      </c>
      <c r="H10" s="1" t="e">
        <f>'Main Calculator'!$C$21*'Main Calculator'!$C$20+(C10/'Main Calculator'!$C$24*'Main Calculator'!$C$22)</f>
        <v>#DIV/0!</v>
      </c>
    </row>
    <row r="11" spans="3:8" x14ac:dyDescent="0.2">
      <c r="C11">
        <v>30</v>
      </c>
      <c r="D11" s="1">
        <f>C11*'Main Calculator'!$B$23</f>
        <v>20.100000000000001</v>
      </c>
      <c r="E11" s="1" t="e">
        <f>'Main Calculator'!$B$21*'Main Calculator'!$B$20+(C11/'Main Calculator'!$B$24*'Main Calculator'!$B$22)</f>
        <v>#VALUE!</v>
      </c>
      <c r="G11" s="1">
        <f>C11*'Main Calculator'!$C$23</f>
        <v>0</v>
      </c>
      <c r="H11" s="1" t="e">
        <f>'Main Calculator'!$C$21*'Main Calculator'!$C$20+(C11/'Main Calculator'!$C$24*'Main Calculator'!$C$22)</f>
        <v>#DIV/0!</v>
      </c>
    </row>
    <row r="12" spans="3:8" x14ac:dyDescent="0.2">
      <c r="C12">
        <v>35</v>
      </c>
      <c r="D12" s="1">
        <f>C12*'Main Calculator'!$B$23</f>
        <v>23.450000000000003</v>
      </c>
      <c r="E12" s="1" t="e">
        <f>'Main Calculator'!$B$21*'Main Calculator'!$B$20+(C12/'Main Calculator'!$B$24*'Main Calculator'!$B$22)</f>
        <v>#VALUE!</v>
      </c>
      <c r="G12" s="1">
        <f>C12*'Main Calculator'!$C$23</f>
        <v>0</v>
      </c>
      <c r="H12" s="1" t="e">
        <f>'Main Calculator'!$C$21*'Main Calculator'!$C$20+(C12/'Main Calculator'!$C$24*'Main Calculator'!$C$22)</f>
        <v>#DIV/0!</v>
      </c>
    </row>
    <row r="13" spans="3:8" x14ac:dyDescent="0.2">
      <c r="C13">
        <v>40</v>
      </c>
      <c r="D13" s="1">
        <f>C13*'Main Calculator'!$B$23</f>
        <v>26.8</v>
      </c>
      <c r="E13" s="1" t="e">
        <f>'Main Calculator'!$B$21*'Main Calculator'!$B$20+(C13/'Main Calculator'!$B$24*'Main Calculator'!$B$22)</f>
        <v>#VALUE!</v>
      </c>
      <c r="G13" s="1">
        <f>C13*'Main Calculator'!$C$23</f>
        <v>0</v>
      </c>
      <c r="H13" s="1" t="e">
        <f>'Main Calculator'!$C$21*'Main Calculator'!$C$20+(C13/'Main Calculator'!$C$24*'Main Calculator'!$C$22)</f>
        <v>#DIV/0!</v>
      </c>
    </row>
    <row r="14" spans="3:8" x14ac:dyDescent="0.2">
      <c r="C14">
        <v>45</v>
      </c>
      <c r="D14" s="1">
        <f>C14*'Main Calculator'!$B$23</f>
        <v>30.150000000000002</v>
      </c>
      <c r="E14" s="1" t="e">
        <f>'Main Calculator'!$B$21*'Main Calculator'!$B$20+(C14/'Main Calculator'!$B$24*'Main Calculator'!$B$22)</f>
        <v>#VALUE!</v>
      </c>
      <c r="G14" s="1">
        <f>C14*'Main Calculator'!$C$23</f>
        <v>0</v>
      </c>
      <c r="H14" s="1" t="e">
        <f>'Main Calculator'!$C$21*'Main Calculator'!$C$20+(C14/'Main Calculator'!$C$24*'Main Calculator'!$C$22)</f>
        <v>#DIV/0!</v>
      </c>
    </row>
    <row r="15" spans="3:8" x14ac:dyDescent="0.2">
      <c r="C15">
        <v>50</v>
      </c>
      <c r="D15" s="1">
        <f>C15*'Main Calculator'!$B$23</f>
        <v>33.5</v>
      </c>
      <c r="E15" s="1" t="e">
        <f>'Main Calculator'!$B$21*'Main Calculator'!$B$20+(C15/'Main Calculator'!$B$24*'Main Calculator'!$B$22)</f>
        <v>#VALUE!</v>
      </c>
      <c r="G15" s="1">
        <f>C15*'Main Calculator'!$C$23</f>
        <v>0</v>
      </c>
      <c r="H15" s="1" t="e">
        <f>'Main Calculator'!$C$21*'Main Calculator'!$C$20+(C15/'Main Calculator'!$C$24*'Main Calculator'!$C$22)</f>
        <v>#DIV/0!</v>
      </c>
    </row>
    <row r="16" spans="3:8" x14ac:dyDescent="0.2">
      <c r="C16">
        <v>55</v>
      </c>
      <c r="D16" s="1">
        <f>C16*'Main Calculator'!$B$23</f>
        <v>36.85</v>
      </c>
      <c r="E16" s="1" t="e">
        <f>'Main Calculator'!$B$21*'Main Calculator'!$B$20+(C16/'Main Calculator'!$B$24*'Main Calculator'!$B$22)</f>
        <v>#VALUE!</v>
      </c>
      <c r="G16" s="1">
        <f>C16*'Main Calculator'!$C$23</f>
        <v>0</v>
      </c>
      <c r="H16" s="1" t="e">
        <f>'Main Calculator'!$C$21*'Main Calculator'!$C$20+(C16/'Main Calculator'!$C$24*'Main Calculator'!$C$22)</f>
        <v>#DIV/0!</v>
      </c>
    </row>
    <row r="17" spans="3:8" x14ac:dyDescent="0.2">
      <c r="C17">
        <v>60</v>
      </c>
      <c r="D17" s="1">
        <f>C17*'Main Calculator'!$B$23</f>
        <v>40.200000000000003</v>
      </c>
      <c r="E17" s="1" t="e">
        <f>'Main Calculator'!$B$21*'Main Calculator'!$B$20+(C17/'Main Calculator'!$B$24*'Main Calculator'!$B$22)</f>
        <v>#VALUE!</v>
      </c>
      <c r="G17" s="1">
        <f>C17*'Main Calculator'!$C$23</f>
        <v>0</v>
      </c>
      <c r="H17" s="1" t="e">
        <f>'Main Calculator'!$C$21*'Main Calculator'!$C$20+(C17/'Main Calculator'!$C$24*'Main Calculator'!$C$22)</f>
        <v>#DIV/0!</v>
      </c>
    </row>
    <row r="18" spans="3:8" x14ac:dyDescent="0.2">
      <c r="C18">
        <v>65</v>
      </c>
      <c r="D18" s="1">
        <f>C18*'Main Calculator'!$B$23</f>
        <v>43.550000000000004</v>
      </c>
      <c r="E18" s="1" t="e">
        <f>'Main Calculator'!$B$21*'Main Calculator'!$B$20+(C18/'Main Calculator'!$B$24*'Main Calculator'!$B$22)</f>
        <v>#VALUE!</v>
      </c>
      <c r="G18" s="1">
        <f>C18*'Main Calculator'!$C$23</f>
        <v>0</v>
      </c>
      <c r="H18" s="1" t="e">
        <f>'Main Calculator'!$C$21*'Main Calculator'!$C$20+(C18/'Main Calculator'!$C$24*'Main Calculator'!$C$22)</f>
        <v>#DIV/0!</v>
      </c>
    </row>
    <row r="19" spans="3:8" x14ac:dyDescent="0.2">
      <c r="C19">
        <v>70</v>
      </c>
      <c r="D19" s="1">
        <f>C19*'Main Calculator'!$B$23</f>
        <v>46.900000000000006</v>
      </c>
      <c r="E19" s="1" t="e">
        <f>'Main Calculator'!$B$21*'Main Calculator'!$B$20+(C19/'Main Calculator'!$B$24*'Main Calculator'!$B$22)</f>
        <v>#VALUE!</v>
      </c>
      <c r="G19" s="1">
        <f>C19*'Main Calculator'!$C$23</f>
        <v>0</v>
      </c>
      <c r="H19" s="1" t="e">
        <f>'Main Calculator'!$C$21*'Main Calculator'!$C$20+(C19/'Main Calculator'!$C$24*'Main Calculator'!$C$22)</f>
        <v>#DIV/0!</v>
      </c>
    </row>
    <row r="20" spans="3:8" x14ac:dyDescent="0.2">
      <c r="C20">
        <v>75</v>
      </c>
      <c r="D20" s="1">
        <f>C20*'Main Calculator'!$B$23</f>
        <v>50.25</v>
      </c>
      <c r="E20" s="1" t="e">
        <f>'Main Calculator'!$B$21*'Main Calculator'!$B$20+(C20/'Main Calculator'!$B$24*'Main Calculator'!$B$22)</f>
        <v>#VALUE!</v>
      </c>
      <c r="G20" s="1">
        <f>C20*'Main Calculator'!$C$23</f>
        <v>0</v>
      </c>
      <c r="H20" s="1" t="e">
        <f>'Main Calculator'!$C$21*'Main Calculator'!$C$20+(C20/'Main Calculator'!$C$24*'Main Calculator'!$C$22)</f>
        <v>#DIV/0!</v>
      </c>
    </row>
    <row r="21" spans="3:8" x14ac:dyDescent="0.2">
      <c r="C21">
        <v>80</v>
      </c>
      <c r="D21" s="1">
        <f>C21*'Main Calculator'!$B$23</f>
        <v>53.6</v>
      </c>
      <c r="E21" s="1" t="e">
        <f>'Main Calculator'!$B$21*'Main Calculator'!$B$20+(C21/'Main Calculator'!$B$24*'Main Calculator'!$B$22)</f>
        <v>#VALUE!</v>
      </c>
      <c r="G21" s="1">
        <f>C21*'Main Calculator'!$C$23</f>
        <v>0</v>
      </c>
      <c r="H21" s="1" t="e">
        <f>'Main Calculator'!$C$21*'Main Calculator'!$C$20+(C21/'Main Calculator'!$C$24*'Main Calculator'!$C$22)</f>
        <v>#DIV/0!</v>
      </c>
    </row>
    <row r="22" spans="3:8" x14ac:dyDescent="0.2">
      <c r="C22">
        <v>85</v>
      </c>
      <c r="D22" s="1">
        <f>C22*'Main Calculator'!$B$23</f>
        <v>56.95</v>
      </c>
      <c r="E22" s="1" t="e">
        <f>'Main Calculator'!$B$21*'Main Calculator'!$B$20+(C22/'Main Calculator'!$B$24*'Main Calculator'!$B$22)</f>
        <v>#VALUE!</v>
      </c>
      <c r="G22" s="1">
        <f>C22*'Main Calculator'!$C$23</f>
        <v>0</v>
      </c>
      <c r="H22" s="1" t="e">
        <f>'Main Calculator'!$C$21*'Main Calculator'!$C$20+(C22/'Main Calculator'!$C$24*'Main Calculator'!$C$22)</f>
        <v>#DIV/0!</v>
      </c>
    </row>
    <row r="23" spans="3:8" x14ac:dyDescent="0.2">
      <c r="C23">
        <v>90</v>
      </c>
      <c r="D23" s="1">
        <f>C23*'Main Calculator'!$B$23</f>
        <v>60.300000000000004</v>
      </c>
      <c r="E23" s="1" t="e">
        <f>'Main Calculator'!$B$21*'Main Calculator'!$B$20+(C23/'Main Calculator'!$B$24*'Main Calculator'!$B$22)</f>
        <v>#VALUE!</v>
      </c>
      <c r="G23" s="1">
        <f>C23*'Main Calculator'!$C$23</f>
        <v>0</v>
      </c>
      <c r="H23" s="1" t="e">
        <f>'Main Calculator'!$C$21*'Main Calculator'!$C$20+(C23/'Main Calculator'!$C$24*'Main Calculator'!$C$22)</f>
        <v>#DIV/0!</v>
      </c>
    </row>
    <row r="24" spans="3:8" x14ac:dyDescent="0.2">
      <c r="C24">
        <v>95</v>
      </c>
      <c r="D24" s="1">
        <f>C24*'Main Calculator'!$B$23</f>
        <v>63.650000000000006</v>
      </c>
      <c r="E24" s="1" t="e">
        <f>'Main Calculator'!$B$21*'Main Calculator'!$B$20+(C24/'Main Calculator'!$B$24*'Main Calculator'!$B$22)</f>
        <v>#VALUE!</v>
      </c>
      <c r="G24" s="1">
        <f>C24*'Main Calculator'!$C$23</f>
        <v>0</v>
      </c>
      <c r="H24" s="1" t="e">
        <f>'Main Calculator'!$C$21*'Main Calculator'!$C$20+(C24/'Main Calculator'!$C$24*'Main Calculator'!$C$22)</f>
        <v>#DIV/0!</v>
      </c>
    </row>
    <row r="25" spans="3:8" x14ac:dyDescent="0.2">
      <c r="C25">
        <v>100</v>
      </c>
      <c r="D25" s="1">
        <f>C25*'Main Calculator'!$B$23</f>
        <v>67</v>
      </c>
      <c r="E25" s="1" t="e">
        <f>'Main Calculator'!$B$21*'Main Calculator'!$B$20+(C25/'Main Calculator'!$B$24*'Main Calculator'!$B$22)</f>
        <v>#VALUE!</v>
      </c>
      <c r="G25" s="1">
        <f>C25*'Main Calculator'!$C$23</f>
        <v>0</v>
      </c>
      <c r="H25" s="1" t="e">
        <f>'Main Calculator'!$C$21*'Main Calculator'!$C$20+(C25/'Main Calculator'!$C$24*'Main Calculator'!$C$22)</f>
        <v>#DIV/0!</v>
      </c>
    </row>
    <row r="26" spans="3:8" x14ac:dyDescent="0.2">
      <c r="C26">
        <v>105</v>
      </c>
      <c r="D26" s="1">
        <f>C26*'Main Calculator'!$B$23</f>
        <v>70.350000000000009</v>
      </c>
      <c r="E26" s="1" t="e">
        <f>'Main Calculator'!$B$21*'Main Calculator'!$B$20+(C26/'Main Calculator'!$B$24*'Main Calculator'!$B$22)</f>
        <v>#VALUE!</v>
      </c>
      <c r="G26" s="1">
        <f>C26*'Main Calculator'!$C$23</f>
        <v>0</v>
      </c>
      <c r="H26" s="1" t="e">
        <f>'Main Calculator'!$C$21*'Main Calculator'!$C$20+(C26/'Main Calculator'!$C$24*'Main Calculator'!$C$22)</f>
        <v>#DIV/0!</v>
      </c>
    </row>
    <row r="27" spans="3:8" x14ac:dyDescent="0.2">
      <c r="C27">
        <v>110</v>
      </c>
      <c r="D27" s="1">
        <f>C27*'Main Calculator'!$B$23</f>
        <v>73.7</v>
      </c>
      <c r="E27" s="1" t="e">
        <f>'Main Calculator'!$B$21*'Main Calculator'!$B$20+(C27/'Main Calculator'!$B$24*'Main Calculator'!$B$22)</f>
        <v>#VALUE!</v>
      </c>
      <c r="G27" s="1">
        <f>C27*'Main Calculator'!$C$23</f>
        <v>0</v>
      </c>
      <c r="H27" s="1" t="e">
        <f>'Main Calculator'!$C$21*'Main Calculator'!$C$20+(C27/'Main Calculator'!$C$24*'Main Calculator'!$C$22)</f>
        <v>#DIV/0!</v>
      </c>
    </row>
    <row r="28" spans="3:8" x14ac:dyDescent="0.2">
      <c r="C28">
        <v>115</v>
      </c>
      <c r="D28" s="1">
        <f>C28*'Main Calculator'!$B$23</f>
        <v>77.050000000000011</v>
      </c>
      <c r="E28" s="1" t="e">
        <f>'Main Calculator'!$B$21*'Main Calculator'!$B$20+(C28/'Main Calculator'!$B$24*'Main Calculator'!$B$22)</f>
        <v>#VALUE!</v>
      </c>
      <c r="G28" s="1">
        <f>C28*'Main Calculator'!$C$23</f>
        <v>0</v>
      </c>
      <c r="H28" s="1" t="e">
        <f>'Main Calculator'!$C$21*'Main Calculator'!$C$20+(C28/'Main Calculator'!$C$24*'Main Calculator'!$C$22)</f>
        <v>#DIV/0!</v>
      </c>
    </row>
    <row r="29" spans="3:8" x14ac:dyDescent="0.2">
      <c r="C29">
        <v>120</v>
      </c>
      <c r="D29" s="1">
        <f>C29*'Main Calculator'!$B$23</f>
        <v>80.400000000000006</v>
      </c>
      <c r="E29" s="1" t="e">
        <f>'Main Calculator'!$B$21*'Main Calculator'!$B$20+(C29/'Main Calculator'!$B$24*'Main Calculator'!$B$22)</f>
        <v>#VALUE!</v>
      </c>
      <c r="G29" s="1">
        <f>C29*'Main Calculator'!$C$23</f>
        <v>0</v>
      </c>
      <c r="H29" s="1" t="e">
        <f>'Main Calculator'!$C$21*'Main Calculator'!$C$20+(C29/'Main Calculator'!$C$24*'Main Calculator'!$C$22)</f>
        <v>#DIV/0!</v>
      </c>
    </row>
    <row r="30" spans="3:8" x14ac:dyDescent="0.2">
      <c r="C30">
        <v>125</v>
      </c>
      <c r="D30" s="1">
        <f>C30*'Main Calculator'!$B$23</f>
        <v>83.75</v>
      </c>
      <c r="E30" s="1" t="e">
        <f>'Main Calculator'!$B$21*'Main Calculator'!$B$20+(C30/'Main Calculator'!$B$24*'Main Calculator'!$B$22)</f>
        <v>#VALUE!</v>
      </c>
      <c r="G30" s="1">
        <f>C30*'Main Calculator'!$C$23</f>
        <v>0</v>
      </c>
      <c r="H30" s="1" t="e">
        <f>'Main Calculator'!$C$21*'Main Calculator'!$C$20+(C30/'Main Calculator'!$C$24*'Main Calculator'!$C$22)</f>
        <v>#DIV/0!</v>
      </c>
    </row>
    <row r="31" spans="3:8" x14ac:dyDescent="0.2">
      <c r="C31">
        <v>130</v>
      </c>
      <c r="D31" s="1">
        <f>C31*'Main Calculator'!$B$23</f>
        <v>87.100000000000009</v>
      </c>
      <c r="E31" s="1" t="e">
        <f>'Main Calculator'!$B$21*'Main Calculator'!$B$20+(C31/'Main Calculator'!$B$24*'Main Calculator'!$B$22)</f>
        <v>#VALUE!</v>
      </c>
      <c r="G31" s="1">
        <f>C31*'Main Calculator'!$C$23</f>
        <v>0</v>
      </c>
      <c r="H31" s="1" t="e">
        <f>'Main Calculator'!$C$21*'Main Calculator'!$C$20+(C31/'Main Calculator'!$C$24*'Main Calculator'!$C$22)</f>
        <v>#DIV/0!</v>
      </c>
    </row>
    <row r="32" spans="3:8" x14ac:dyDescent="0.2">
      <c r="C32">
        <v>135</v>
      </c>
      <c r="D32" s="1">
        <f>C32*'Main Calculator'!$B$23</f>
        <v>90.45</v>
      </c>
      <c r="E32" s="1" t="e">
        <f>'Main Calculator'!$B$21*'Main Calculator'!$B$20+(C32/'Main Calculator'!$B$24*'Main Calculator'!$B$22)</f>
        <v>#VALUE!</v>
      </c>
      <c r="G32" s="1">
        <f>C32*'Main Calculator'!$C$23</f>
        <v>0</v>
      </c>
      <c r="H32" s="1" t="e">
        <f>'Main Calculator'!$C$21*'Main Calculator'!$C$20+(C32/'Main Calculator'!$C$24*'Main Calculator'!$C$22)</f>
        <v>#DIV/0!</v>
      </c>
    </row>
    <row r="33" spans="3:8" x14ac:dyDescent="0.2">
      <c r="C33">
        <v>140</v>
      </c>
      <c r="D33" s="1">
        <f>C33*'Main Calculator'!$B$23</f>
        <v>93.800000000000011</v>
      </c>
      <c r="E33" s="1" t="e">
        <f>'Main Calculator'!$B$21*'Main Calculator'!$B$20+(C33/'Main Calculator'!$B$24*'Main Calculator'!$B$22)</f>
        <v>#VALUE!</v>
      </c>
      <c r="G33" s="1">
        <f>C33*'Main Calculator'!$C$23</f>
        <v>0</v>
      </c>
      <c r="H33" s="1" t="e">
        <f>'Main Calculator'!$C$21*'Main Calculator'!$C$20+(C33/'Main Calculator'!$C$24*'Main Calculator'!$C$22)</f>
        <v>#DIV/0!</v>
      </c>
    </row>
    <row r="34" spans="3:8" x14ac:dyDescent="0.2">
      <c r="C34">
        <v>145</v>
      </c>
      <c r="D34" s="1">
        <f>C34*'Main Calculator'!$B$23</f>
        <v>97.15</v>
      </c>
      <c r="E34" s="1" t="e">
        <f>'Main Calculator'!$B$21*'Main Calculator'!$B$20+(C34/'Main Calculator'!$B$24*'Main Calculator'!$B$22)</f>
        <v>#VALUE!</v>
      </c>
      <c r="G34" s="1">
        <f>C34*'Main Calculator'!$C$23</f>
        <v>0</v>
      </c>
      <c r="H34" s="1" t="e">
        <f>'Main Calculator'!$C$21*'Main Calculator'!$C$20+(C34/'Main Calculator'!$C$24*'Main Calculator'!$C$22)</f>
        <v>#DIV/0!</v>
      </c>
    </row>
    <row r="35" spans="3:8" x14ac:dyDescent="0.2">
      <c r="C35">
        <v>150</v>
      </c>
      <c r="D35" s="1">
        <f>C35*'Main Calculator'!$B$23</f>
        <v>100.5</v>
      </c>
      <c r="E35" s="1" t="e">
        <f>'Main Calculator'!$B$21*'Main Calculator'!$B$20+(C35/'Main Calculator'!$B$24*'Main Calculator'!$B$22)</f>
        <v>#VALUE!</v>
      </c>
      <c r="G35" s="1">
        <f>C35*'Main Calculator'!$C$23</f>
        <v>0</v>
      </c>
      <c r="H35" s="1" t="e">
        <f>'Main Calculator'!$C$21*'Main Calculator'!$C$20+(C35/'Main Calculator'!$C$24*'Main Calculator'!$C$22)</f>
        <v>#DIV/0!</v>
      </c>
    </row>
    <row r="36" spans="3:8" x14ac:dyDescent="0.2">
      <c r="C36">
        <v>155</v>
      </c>
      <c r="D36" s="1">
        <f>C36*'Main Calculator'!$B$23</f>
        <v>103.85000000000001</v>
      </c>
      <c r="E36" s="1" t="e">
        <f>'Main Calculator'!$B$21*'Main Calculator'!$B$20+(C36/'Main Calculator'!$B$24*'Main Calculator'!$B$22)</f>
        <v>#VALUE!</v>
      </c>
      <c r="G36" s="1">
        <f>C36*'Main Calculator'!$C$23</f>
        <v>0</v>
      </c>
      <c r="H36" s="1" t="e">
        <f>'Main Calculator'!$C$21*'Main Calculator'!$C$20+(C36/'Main Calculator'!$C$24*'Main Calculator'!$C$22)</f>
        <v>#DIV/0!</v>
      </c>
    </row>
    <row r="37" spans="3:8" x14ac:dyDescent="0.2">
      <c r="C37">
        <v>160</v>
      </c>
      <c r="D37" s="1">
        <f>C37*'Main Calculator'!$B$23</f>
        <v>107.2</v>
      </c>
      <c r="E37" s="1" t="e">
        <f>'Main Calculator'!$B$21*'Main Calculator'!$B$20+(C37/'Main Calculator'!$B$24*'Main Calculator'!$B$22)</f>
        <v>#VALUE!</v>
      </c>
      <c r="G37" s="1">
        <f>C37*'Main Calculator'!$C$23</f>
        <v>0</v>
      </c>
      <c r="H37" s="1" t="e">
        <f>'Main Calculator'!$C$21*'Main Calculator'!$C$20+(C37/'Main Calculator'!$C$24*'Main Calculator'!$C$22)</f>
        <v>#DIV/0!</v>
      </c>
    </row>
    <row r="38" spans="3:8" x14ac:dyDescent="0.2">
      <c r="C38">
        <v>165</v>
      </c>
      <c r="D38" s="1">
        <f>C38*'Main Calculator'!$B$23</f>
        <v>110.55000000000001</v>
      </c>
      <c r="E38" s="1" t="e">
        <f>'Main Calculator'!$B$21*'Main Calculator'!$B$20+(C38/'Main Calculator'!$B$24*'Main Calculator'!$B$22)</f>
        <v>#VALUE!</v>
      </c>
      <c r="G38" s="1">
        <f>C38*'Main Calculator'!$C$23</f>
        <v>0</v>
      </c>
      <c r="H38" s="1" t="e">
        <f>'Main Calculator'!$C$21*'Main Calculator'!$C$20+(C38/'Main Calculator'!$C$24*'Main Calculator'!$C$22)</f>
        <v>#DIV/0!</v>
      </c>
    </row>
    <row r="39" spans="3:8" x14ac:dyDescent="0.2">
      <c r="C39">
        <v>170</v>
      </c>
      <c r="D39" s="1">
        <f>C39*'Main Calculator'!$B$23</f>
        <v>113.9</v>
      </c>
      <c r="E39" s="1" t="e">
        <f>'Main Calculator'!$B$21*'Main Calculator'!$B$20+(C39/'Main Calculator'!$B$24*'Main Calculator'!$B$22)</f>
        <v>#VALUE!</v>
      </c>
      <c r="G39" s="1">
        <f>C39*'Main Calculator'!$C$23</f>
        <v>0</v>
      </c>
      <c r="H39" s="1" t="e">
        <f>'Main Calculator'!$C$21*'Main Calculator'!$C$20+(C39/'Main Calculator'!$C$24*'Main Calculator'!$C$22)</f>
        <v>#DIV/0!</v>
      </c>
    </row>
    <row r="40" spans="3:8" x14ac:dyDescent="0.2">
      <c r="C40">
        <v>175</v>
      </c>
      <c r="D40" s="1">
        <f>C40*'Main Calculator'!$B$23</f>
        <v>117.25</v>
      </c>
      <c r="E40" s="1" t="e">
        <f>'Main Calculator'!$B$21*'Main Calculator'!$B$20+(C40/'Main Calculator'!$B$24*'Main Calculator'!$B$22)</f>
        <v>#VALUE!</v>
      </c>
      <c r="G40" s="1">
        <f>C40*'Main Calculator'!$C$23</f>
        <v>0</v>
      </c>
      <c r="H40" s="1" t="e">
        <f>'Main Calculator'!$C$21*'Main Calculator'!$C$20+(C40/'Main Calculator'!$C$24*'Main Calculator'!$C$22)</f>
        <v>#DIV/0!</v>
      </c>
    </row>
    <row r="41" spans="3:8" x14ac:dyDescent="0.2">
      <c r="C41">
        <v>180</v>
      </c>
      <c r="D41" s="1">
        <f>C41*'Main Calculator'!$B$23</f>
        <v>120.60000000000001</v>
      </c>
      <c r="E41" s="1" t="e">
        <f>'Main Calculator'!$B$21*'Main Calculator'!$B$20+(C41/'Main Calculator'!$B$24*'Main Calculator'!$B$22)</f>
        <v>#VALUE!</v>
      </c>
      <c r="G41" s="1">
        <f>C41*'Main Calculator'!$C$23</f>
        <v>0</v>
      </c>
      <c r="H41" s="1" t="e">
        <f>'Main Calculator'!$C$21*'Main Calculator'!$C$20+(C41/'Main Calculator'!$C$24*'Main Calculator'!$C$22)</f>
        <v>#DIV/0!</v>
      </c>
    </row>
    <row r="42" spans="3:8" x14ac:dyDescent="0.2">
      <c r="C42">
        <v>185</v>
      </c>
      <c r="D42" s="1">
        <f>C42*'Main Calculator'!$B$23</f>
        <v>123.95</v>
      </c>
      <c r="E42" s="1" t="e">
        <f>'Main Calculator'!$B$21*'Main Calculator'!$B$20+(C42/'Main Calculator'!$B$24*'Main Calculator'!$B$22)</f>
        <v>#VALUE!</v>
      </c>
      <c r="G42" s="1">
        <f>C42*'Main Calculator'!$C$23</f>
        <v>0</v>
      </c>
      <c r="H42" s="1" t="e">
        <f>'Main Calculator'!$C$21*'Main Calculator'!$C$20+(C42/'Main Calculator'!$C$24*'Main Calculator'!$C$22)</f>
        <v>#DIV/0!</v>
      </c>
    </row>
    <row r="43" spans="3:8" x14ac:dyDescent="0.2">
      <c r="C43">
        <v>190</v>
      </c>
      <c r="D43" s="1">
        <f>C43*'Main Calculator'!$B$23</f>
        <v>127.30000000000001</v>
      </c>
      <c r="E43" s="1" t="e">
        <f>'Main Calculator'!$B$21*'Main Calculator'!$B$20+(C43/'Main Calculator'!$B$24*'Main Calculator'!$B$22)</f>
        <v>#VALUE!</v>
      </c>
      <c r="G43" s="1">
        <f>C43*'Main Calculator'!$C$23</f>
        <v>0</v>
      </c>
      <c r="H43" s="1" t="e">
        <f>'Main Calculator'!$C$21*'Main Calculator'!$C$20+(C43/'Main Calculator'!$C$24*'Main Calculator'!$C$22)</f>
        <v>#DIV/0!</v>
      </c>
    </row>
    <row r="44" spans="3:8" x14ac:dyDescent="0.2">
      <c r="C44">
        <v>195</v>
      </c>
      <c r="D44" s="1">
        <f>C44*'Main Calculator'!$B$23</f>
        <v>130.65</v>
      </c>
      <c r="E44" s="1" t="e">
        <f>'Main Calculator'!$B$21*'Main Calculator'!$B$20+(C44/'Main Calculator'!$B$24*'Main Calculator'!$B$22)</f>
        <v>#VALUE!</v>
      </c>
      <c r="G44" s="1">
        <f>C44*'Main Calculator'!$C$23</f>
        <v>0</v>
      </c>
      <c r="H44" s="1" t="e">
        <f>'Main Calculator'!$C$21*'Main Calculator'!$C$20+(C44/'Main Calculator'!$C$24*'Main Calculator'!$C$22)</f>
        <v>#DIV/0!</v>
      </c>
    </row>
    <row r="45" spans="3:8" x14ac:dyDescent="0.2">
      <c r="C45">
        <v>200</v>
      </c>
      <c r="D45" s="1">
        <f>C45*'Main Calculator'!$B$23</f>
        <v>134</v>
      </c>
      <c r="E45" s="1" t="e">
        <f>'Main Calculator'!$B$21*'Main Calculator'!$B$20+(C45/'Main Calculator'!$B$24*'Main Calculator'!$B$22)</f>
        <v>#VALUE!</v>
      </c>
      <c r="G45" s="1">
        <f>C45*'Main Calculator'!$C$23</f>
        <v>0</v>
      </c>
      <c r="H45" s="1" t="e">
        <f>'Main Calculator'!$C$21*'Main Calculator'!$C$20+(C45/'Main Calculator'!$C$24*'Main Calculator'!$C$22)</f>
        <v>#DIV/0!</v>
      </c>
    </row>
    <row r="46" spans="3:8" x14ac:dyDescent="0.2">
      <c r="C46">
        <v>205</v>
      </c>
      <c r="D46" s="1">
        <f>C46*'Main Calculator'!$B$23</f>
        <v>137.35</v>
      </c>
      <c r="E46" s="1" t="e">
        <f>'Main Calculator'!$B$21*'Main Calculator'!$B$20+(C46/'Main Calculator'!$B$24*'Main Calculator'!$B$22)</f>
        <v>#VALUE!</v>
      </c>
      <c r="G46" s="1">
        <f>C46*'Main Calculator'!$C$23</f>
        <v>0</v>
      </c>
      <c r="H46" s="1" t="e">
        <f>'Main Calculator'!$C$21*'Main Calculator'!$C$20+(C46/'Main Calculator'!$C$24*'Main Calculator'!$C$22)</f>
        <v>#DIV/0!</v>
      </c>
    </row>
    <row r="47" spans="3:8" x14ac:dyDescent="0.2">
      <c r="C47">
        <v>210</v>
      </c>
      <c r="D47" s="1">
        <f>C47*'Main Calculator'!$B$23</f>
        <v>140.70000000000002</v>
      </c>
      <c r="E47" s="1" t="e">
        <f>'Main Calculator'!$B$21*'Main Calculator'!$B$20+(C47/'Main Calculator'!$B$24*'Main Calculator'!$B$22)</f>
        <v>#VALUE!</v>
      </c>
      <c r="G47" s="1">
        <f>C47*'Main Calculator'!$C$23</f>
        <v>0</v>
      </c>
      <c r="H47" s="1" t="e">
        <f>'Main Calculator'!$C$21*'Main Calculator'!$C$20+(C47/'Main Calculator'!$C$24*'Main Calculator'!$C$22)</f>
        <v>#DIV/0!</v>
      </c>
    </row>
    <row r="48" spans="3:8" x14ac:dyDescent="0.2">
      <c r="C48">
        <v>215</v>
      </c>
      <c r="D48" s="1">
        <f>C48*'Main Calculator'!$B$23</f>
        <v>144.05000000000001</v>
      </c>
      <c r="E48" s="1" t="e">
        <f>'Main Calculator'!$B$21*'Main Calculator'!$B$20+(C48/'Main Calculator'!$B$24*'Main Calculator'!$B$22)</f>
        <v>#VALUE!</v>
      </c>
      <c r="G48" s="1">
        <f>C48*'Main Calculator'!$C$23</f>
        <v>0</v>
      </c>
      <c r="H48" s="1" t="e">
        <f>'Main Calculator'!$C$21*'Main Calculator'!$C$20+(C48/'Main Calculator'!$C$24*'Main Calculator'!$C$22)</f>
        <v>#DIV/0!</v>
      </c>
    </row>
    <row r="49" spans="3:8" x14ac:dyDescent="0.2">
      <c r="C49">
        <v>220</v>
      </c>
      <c r="D49" s="1">
        <f>C49*'Main Calculator'!$B$23</f>
        <v>147.4</v>
      </c>
      <c r="E49" s="1" t="e">
        <f>'Main Calculator'!$B$21*'Main Calculator'!$B$20+(C49/'Main Calculator'!$B$24*'Main Calculator'!$B$22)</f>
        <v>#VALUE!</v>
      </c>
      <c r="G49" s="1">
        <f>C49*'Main Calculator'!$C$23</f>
        <v>0</v>
      </c>
      <c r="H49" s="1" t="e">
        <f>'Main Calculator'!$C$21*'Main Calculator'!$C$20+(C49/'Main Calculator'!$C$24*'Main Calculator'!$C$22)</f>
        <v>#DIV/0!</v>
      </c>
    </row>
    <row r="50" spans="3:8" x14ac:dyDescent="0.2">
      <c r="C50">
        <v>225</v>
      </c>
      <c r="D50" s="1">
        <f>C50*'Main Calculator'!$B$23</f>
        <v>150.75</v>
      </c>
      <c r="E50" s="1" t="e">
        <f>'Main Calculator'!$B$21*'Main Calculator'!$B$20+(C50/'Main Calculator'!$B$24*'Main Calculator'!$B$22)</f>
        <v>#VALUE!</v>
      </c>
      <c r="G50" s="1">
        <f>C50*'Main Calculator'!$C$23</f>
        <v>0</v>
      </c>
      <c r="H50" s="1" t="e">
        <f>'Main Calculator'!$C$21*'Main Calculator'!$C$20+(C50/'Main Calculator'!$C$24*'Main Calculator'!$C$22)</f>
        <v>#DIV/0!</v>
      </c>
    </row>
    <row r="51" spans="3:8" x14ac:dyDescent="0.2">
      <c r="C51">
        <v>230</v>
      </c>
      <c r="D51" s="1">
        <f>C51*'Main Calculator'!$B$23</f>
        <v>154.10000000000002</v>
      </c>
      <c r="E51" s="1" t="e">
        <f>'Main Calculator'!$B$21*'Main Calculator'!$B$20+(C51/'Main Calculator'!$B$24*'Main Calculator'!$B$22)</f>
        <v>#VALUE!</v>
      </c>
      <c r="G51" s="1">
        <f>C51*'Main Calculator'!$C$23</f>
        <v>0</v>
      </c>
      <c r="H51" s="1" t="e">
        <f>'Main Calculator'!$C$21*'Main Calculator'!$C$20+(C51/'Main Calculator'!$C$24*'Main Calculator'!$C$22)</f>
        <v>#DIV/0!</v>
      </c>
    </row>
    <row r="52" spans="3:8" x14ac:dyDescent="0.2">
      <c r="C52">
        <v>235</v>
      </c>
      <c r="D52" s="1">
        <f>C52*'Main Calculator'!$B$23</f>
        <v>157.45000000000002</v>
      </c>
      <c r="E52" s="1" t="e">
        <f>'Main Calculator'!$B$21*'Main Calculator'!$B$20+(C52/'Main Calculator'!$B$24*'Main Calculator'!$B$22)</f>
        <v>#VALUE!</v>
      </c>
      <c r="G52" s="1">
        <f>C52*'Main Calculator'!$C$23</f>
        <v>0</v>
      </c>
      <c r="H52" s="1" t="e">
        <f>'Main Calculator'!$C$21*'Main Calculator'!$C$20+(C52/'Main Calculator'!$C$24*'Main Calculator'!$C$22)</f>
        <v>#DIV/0!</v>
      </c>
    </row>
    <row r="53" spans="3:8" x14ac:dyDescent="0.2">
      <c r="C53">
        <v>240</v>
      </c>
      <c r="D53" s="1">
        <f>C53*'Main Calculator'!$B$23</f>
        <v>160.80000000000001</v>
      </c>
      <c r="E53" s="1" t="e">
        <f>'Main Calculator'!$B$21*'Main Calculator'!$B$20+(C53/'Main Calculator'!$B$24*'Main Calculator'!$B$22)</f>
        <v>#VALUE!</v>
      </c>
      <c r="G53" s="1">
        <f>C53*'Main Calculator'!$C$23</f>
        <v>0</v>
      </c>
      <c r="H53" s="1" t="e">
        <f>'Main Calculator'!$C$21*'Main Calculator'!$C$20+(C53/'Main Calculator'!$C$24*'Main Calculator'!$C$22)</f>
        <v>#DIV/0!</v>
      </c>
    </row>
    <row r="54" spans="3:8" x14ac:dyDescent="0.2">
      <c r="C54">
        <v>245</v>
      </c>
      <c r="D54" s="1">
        <f>C54*'Main Calculator'!$B$23</f>
        <v>164.15</v>
      </c>
      <c r="E54" s="1" t="e">
        <f>'Main Calculator'!$B$21*'Main Calculator'!$B$20+(C54/'Main Calculator'!$B$24*'Main Calculator'!$B$22)</f>
        <v>#VALUE!</v>
      </c>
      <c r="G54" s="1">
        <f>C54*'Main Calculator'!$C$23</f>
        <v>0</v>
      </c>
      <c r="H54" s="1" t="e">
        <f>'Main Calculator'!$C$21*'Main Calculator'!$C$20+(C54/'Main Calculator'!$C$24*'Main Calculator'!$C$22)</f>
        <v>#DIV/0!</v>
      </c>
    </row>
    <row r="55" spans="3:8" x14ac:dyDescent="0.2">
      <c r="C55">
        <v>250</v>
      </c>
      <c r="D55" s="1">
        <f>C55*'Main Calculator'!$B$23</f>
        <v>167.5</v>
      </c>
      <c r="E55" s="1" t="e">
        <f>'Main Calculator'!$B$21*'Main Calculator'!$B$20+(C55/'Main Calculator'!$B$24*'Main Calculator'!$B$22)</f>
        <v>#VALUE!</v>
      </c>
      <c r="G55" s="1">
        <f>C55*'Main Calculator'!$C$23</f>
        <v>0</v>
      </c>
      <c r="H55" s="1" t="e">
        <f>'Main Calculator'!$C$21*'Main Calculator'!$C$20+(C55/'Main Calculator'!$C$24*'Main Calculator'!$C$22)</f>
        <v>#DIV/0!</v>
      </c>
    </row>
    <row r="56" spans="3:8" x14ac:dyDescent="0.2">
      <c r="C56">
        <v>255</v>
      </c>
      <c r="D56" s="1">
        <f>C56*'Main Calculator'!$B$23</f>
        <v>170.85000000000002</v>
      </c>
      <c r="E56" s="1" t="e">
        <f>'Main Calculator'!$B$21*'Main Calculator'!$B$20+(C56/'Main Calculator'!$B$24*'Main Calculator'!$B$22)</f>
        <v>#VALUE!</v>
      </c>
      <c r="G56" s="1">
        <f>C56*'Main Calculator'!$C$23</f>
        <v>0</v>
      </c>
      <c r="H56" s="1" t="e">
        <f>'Main Calculator'!$C$21*'Main Calculator'!$C$20+(C56/'Main Calculator'!$C$24*'Main Calculator'!$C$22)</f>
        <v>#DIV/0!</v>
      </c>
    </row>
    <row r="57" spans="3:8" x14ac:dyDescent="0.2">
      <c r="C57">
        <v>260</v>
      </c>
      <c r="D57" s="1">
        <f>C57*'Main Calculator'!$B$23</f>
        <v>174.20000000000002</v>
      </c>
      <c r="E57" s="1" t="e">
        <f>'Main Calculator'!$B$21*'Main Calculator'!$B$20+(C57/'Main Calculator'!$B$24*'Main Calculator'!$B$22)</f>
        <v>#VALUE!</v>
      </c>
      <c r="G57" s="1">
        <f>C57*'Main Calculator'!$C$23</f>
        <v>0</v>
      </c>
      <c r="H57" s="1" t="e">
        <f>'Main Calculator'!$C$21*'Main Calculator'!$C$20+(C57/'Main Calculator'!$C$24*'Main Calculator'!$C$22)</f>
        <v>#DIV/0!</v>
      </c>
    </row>
    <row r="58" spans="3:8" x14ac:dyDescent="0.2">
      <c r="C58">
        <v>265</v>
      </c>
      <c r="D58" s="1">
        <f>C58*'Main Calculator'!$B$23</f>
        <v>177.55</v>
      </c>
      <c r="E58" s="1" t="e">
        <f>'Main Calculator'!$B$21*'Main Calculator'!$B$20+(C58/'Main Calculator'!$B$24*'Main Calculator'!$B$22)</f>
        <v>#VALUE!</v>
      </c>
      <c r="G58" s="1">
        <f>C58*'Main Calculator'!$C$23</f>
        <v>0</v>
      </c>
      <c r="H58" s="1" t="e">
        <f>'Main Calculator'!$C$21*'Main Calculator'!$C$20+(C58/'Main Calculator'!$C$24*'Main Calculator'!$C$22)</f>
        <v>#DIV/0!</v>
      </c>
    </row>
    <row r="59" spans="3:8" x14ac:dyDescent="0.2">
      <c r="C59">
        <v>270</v>
      </c>
      <c r="D59" s="1">
        <f>C59*'Main Calculator'!$B$23</f>
        <v>180.9</v>
      </c>
      <c r="E59" s="1" t="e">
        <f>'Main Calculator'!$B$21*'Main Calculator'!$B$20+(C59/'Main Calculator'!$B$24*'Main Calculator'!$B$22)</f>
        <v>#VALUE!</v>
      </c>
      <c r="G59" s="1">
        <f>C59*'Main Calculator'!$C$23</f>
        <v>0</v>
      </c>
      <c r="H59" s="1" t="e">
        <f>'Main Calculator'!$C$21*'Main Calculator'!$C$20+(C59/'Main Calculator'!$C$24*'Main Calculator'!$C$22)</f>
        <v>#DIV/0!</v>
      </c>
    </row>
    <row r="60" spans="3:8" x14ac:dyDescent="0.2">
      <c r="C60">
        <v>275</v>
      </c>
      <c r="D60" s="1">
        <f>C60*'Main Calculator'!$B$23</f>
        <v>184.25</v>
      </c>
      <c r="E60" s="1" t="e">
        <f>'Main Calculator'!$B$21*'Main Calculator'!$B$20+(C60/'Main Calculator'!$B$24*'Main Calculator'!$B$22)</f>
        <v>#VALUE!</v>
      </c>
      <c r="G60" s="1">
        <f>C60*'Main Calculator'!$C$23</f>
        <v>0</v>
      </c>
      <c r="H60" s="1" t="e">
        <f>'Main Calculator'!$C$21*'Main Calculator'!$C$20+(C60/'Main Calculator'!$C$24*'Main Calculator'!$C$22)</f>
        <v>#DIV/0!</v>
      </c>
    </row>
    <row r="61" spans="3:8" x14ac:dyDescent="0.2">
      <c r="C61">
        <v>280</v>
      </c>
      <c r="D61" s="1">
        <f>C61*'Main Calculator'!$B$23</f>
        <v>187.60000000000002</v>
      </c>
      <c r="E61" s="1" t="e">
        <f>'Main Calculator'!$B$21*'Main Calculator'!$B$20+(C61/'Main Calculator'!$B$24*'Main Calculator'!$B$22)</f>
        <v>#VALUE!</v>
      </c>
      <c r="G61" s="1">
        <f>C61*'Main Calculator'!$C$23</f>
        <v>0</v>
      </c>
      <c r="H61" s="1" t="e">
        <f>'Main Calculator'!$C$21*'Main Calculator'!$C$20+(C61/'Main Calculator'!$C$24*'Main Calculator'!$C$22)</f>
        <v>#DIV/0!</v>
      </c>
    </row>
    <row r="62" spans="3:8" x14ac:dyDescent="0.2">
      <c r="C62">
        <v>285</v>
      </c>
      <c r="D62" s="1">
        <f>C62*'Main Calculator'!$B$23</f>
        <v>190.95000000000002</v>
      </c>
      <c r="E62" s="1" t="e">
        <f>'Main Calculator'!$B$21*'Main Calculator'!$B$20+(C62/'Main Calculator'!$B$24*'Main Calculator'!$B$22)</f>
        <v>#VALUE!</v>
      </c>
      <c r="G62" s="1">
        <f>C62*'Main Calculator'!$C$23</f>
        <v>0</v>
      </c>
      <c r="H62" s="1" t="e">
        <f>'Main Calculator'!$C$21*'Main Calculator'!$C$20+(C62/'Main Calculator'!$C$24*'Main Calculator'!$C$22)</f>
        <v>#DIV/0!</v>
      </c>
    </row>
    <row r="63" spans="3:8" x14ac:dyDescent="0.2">
      <c r="C63">
        <v>290</v>
      </c>
      <c r="D63" s="1">
        <f>C63*'Main Calculator'!$B$23</f>
        <v>194.3</v>
      </c>
      <c r="E63" s="1" t="e">
        <f>'Main Calculator'!$B$21*'Main Calculator'!$B$20+(C63/'Main Calculator'!$B$24*'Main Calculator'!$B$22)</f>
        <v>#VALUE!</v>
      </c>
      <c r="G63" s="1">
        <f>C63*'Main Calculator'!$C$23</f>
        <v>0</v>
      </c>
      <c r="H63" s="1" t="e">
        <f>'Main Calculator'!$C$21*'Main Calculator'!$C$20+(C63/'Main Calculator'!$C$24*'Main Calculator'!$C$22)</f>
        <v>#DIV/0!</v>
      </c>
    </row>
    <row r="64" spans="3:8" x14ac:dyDescent="0.2">
      <c r="C64">
        <v>295</v>
      </c>
      <c r="D64" s="1">
        <f>C64*'Main Calculator'!$B$23</f>
        <v>197.65</v>
      </c>
      <c r="E64" s="1" t="e">
        <f>'Main Calculator'!$B$21*'Main Calculator'!$B$20+(C64/'Main Calculator'!$B$24*'Main Calculator'!$B$22)</f>
        <v>#VALUE!</v>
      </c>
      <c r="G64" s="1">
        <f>C64*'Main Calculator'!$C$23</f>
        <v>0</v>
      </c>
      <c r="H64" s="1" t="e">
        <f>'Main Calculator'!$C$21*'Main Calculator'!$C$20+(C64/'Main Calculator'!$C$24*'Main Calculator'!$C$22)</f>
        <v>#DIV/0!</v>
      </c>
    </row>
    <row r="65" spans="3:8" x14ac:dyDescent="0.2">
      <c r="C65">
        <v>300</v>
      </c>
      <c r="D65" s="1">
        <f>C65*'Main Calculator'!$B$23</f>
        <v>201</v>
      </c>
      <c r="E65" s="1" t="e">
        <f>'Main Calculator'!$B$21*'Main Calculator'!$B$20+(C65/'Main Calculator'!$B$24*'Main Calculator'!$B$22)</f>
        <v>#VALUE!</v>
      </c>
      <c r="G65" s="1">
        <f>C65*'Main Calculator'!$C$23</f>
        <v>0</v>
      </c>
      <c r="H65" s="1" t="e">
        <f>'Main Calculator'!$C$21*'Main Calculator'!$C$20+(C65/'Main Calculator'!$C$24*'Main Calculator'!$C$22)</f>
        <v>#DIV/0!</v>
      </c>
    </row>
    <row r="66" spans="3:8" x14ac:dyDescent="0.2">
      <c r="C66">
        <v>305</v>
      </c>
      <c r="D66" s="1">
        <f>C66*'Main Calculator'!$B$23</f>
        <v>204.35000000000002</v>
      </c>
      <c r="E66" s="1" t="e">
        <f>'Main Calculator'!$B$21*'Main Calculator'!$B$20+(C66/'Main Calculator'!$B$24*'Main Calculator'!$B$22)</f>
        <v>#VALUE!</v>
      </c>
      <c r="G66" s="1">
        <f>C66*'Main Calculator'!$C$23</f>
        <v>0</v>
      </c>
      <c r="H66" s="1" t="e">
        <f>'Main Calculator'!$C$21*'Main Calculator'!$C$20+(C66/'Main Calculator'!$C$24*'Main Calculator'!$C$22)</f>
        <v>#DIV/0!</v>
      </c>
    </row>
    <row r="67" spans="3:8" x14ac:dyDescent="0.2">
      <c r="C67">
        <v>310</v>
      </c>
      <c r="D67" s="1">
        <f>C67*'Main Calculator'!$B$23</f>
        <v>207.70000000000002</v>
      </c>
      <c r="E67" s="1" t="e">
        <f>'Main Calculator'!$B$21*'Main Calculator'!$B$20+(C67/'Main Calculator'!$B$24*'Main Calculator'!$B$22)</f>
        <v>#VALUE!</v>
      </c>
      <c r="G67" s="1">
        <f>C67*'Main Calculator'!$C$23</f>
        <v>0</v>
      </c>
      <c r="H67" s="1" t="e">
        <f>'Main Calculator'!$C$21*'Main Calculator'!$C$20+(C67/'Main Calculator'!$C$24*'Main Calculator'!$C$22)</f>
        <v>#DIV/0!</v>
      </c>
    </row>
    <row r="68" spans="3:8" x14ac:dyDescent="0.2">
      <c r="C68">
        <v>315</v>
      </c>
      <c r="D68" s="1">
        <f>C68*'Main Calculator'!$B$23</f>
        <v>211.05</v>
      </c>
      <c r="E68" s="1" t="e">
        <f>'Main Calculator'!$B$21*'Main Calculator'!$B$20+(C68/'Main Calculator'!$B$24*'Main Calculator'!$B$22)</f>
        <v>#VALUE!</v>
      </c>
      <c r="G68" s="1">
        <f>C68*'Main Calculator'!$C$23</f>
        <v>0</v>
      </c>
      <c r="H68" s="1" t="e">
        <f>'Main Calculator'!$C$21*'Main Calculator'!$C$20+(C68/'Main Calculator'!$C$24*'Main Calculator'!$C$22)</f>
        <v>#DIV/0!</v>
      </c>
    </row>
    <row r="69" spans="3:8" x14ac:dyDescent="0.2">
      <c r="C69">
        <v>320</v>
      </c>
      <c r="D69" s="1">
        <f>C69*'Main Calculator'!$B$23</f>
        <v>214.4</v>
      </c>
      <c r="E69" s="1" t="e">
        <f>'Main Calculator'!$B$21*'Main Calculator'!$B$20+(C69/'Main Calculator'!$B$24*'Main Calculator'!$B$22)</f>
        <v>#VALUE!</v>
      </c>
      <c r="G69" s="1">
        <f>C69*'Main Calculator'!$C$23</f>
        <v>0</v>
      </c>
      <c r="H69" s="1" t="e">
        <f>'Main Calculator'!$C$21*'Main Calculator'!$C$20+(C69/'Main Calculator'!$C$24*'Main Calculator'!$C$22)</f>
        <v>#DIV/0!</v>
      </c>
    </row>
    <row r="70" spans="3:8" x14ac:dyDescent="0.2">
      <c r="C70">
        <v>325</v>
      </c>
      <c r="D70" s="1">
        <f>C70*'Main Calculator'!$B$23</f>
        <v>217.75</v>
      </c>
      <c r="E70" s="1" t="e">
        <f>'Main Calculator'!$B$21*'Main Calculator'!$B$20+(C70/'Main Calculator'!$B$24*'Main Calculator'!$B$22)</f>
        <v>#VALUE!</v>
      </c>
      <c r="G70" s="1">
        <f>C70*'Main Calculator'!$C$23</f>
        <v>0</v>
      </c>
      <c r="H70" s="1" t="e">
        <f>'Main Calculator'!$C$21*'Main Calculator'!$C$20+(C70/'Main Calculator'!$C$24*'Main Calculator'!$C$22)</f>
        <v>#DIV/0!</v>
      </c>
    </row>
    <row r="71" spans="3:8" x14ac:dyDescent="0.2">
      <c r="C71">
        <v>330</v>
      </c>
      <c r="D71" s="1">
        <f>C71*'Main Calculator'!$B$23</f>
        <v>221.10000000000002</v>
      </c>
      <c r="E71" s="1" t="e">
        <f>'Main Calculator'!$B$21*'Main Calculator'!$B$20+(C71/'Main Calculator'!$B$24*'Main Calculator'!$B$22)</f>
        <v>#VALUE!</v>
      </c>
      <c r="G71" s="1">
        <f>C71*'Main Calculator'!$C$23</f>
        <v>0</v>
      </c>
      <c r="H71" s="1" t="e">
        <f>'Main Calculator'!$C$21*'Main Calculator'!$C$20+(C71/'Main Calculator'!$C$24*'Main Calculator'!$C$22)</f>
        <v>#DIV/0!</v>
      </c>
    </row>
    <row r="72" spans="3:8" x14ac:dyDescent="0.2">
      <c r="C72">
        <v>335</v>
      </c>
      <c r="D72" s="1">
        <f>C72*'Main Calculator'!$B$23</f>
        <v>224.45000000000002</v>
      </c>
      <c r="E72" s="1" t="e">
        <f>'Main Calculator'!$B$21*'Main Calculator'!$B$20+(C72/'Main Calculator'!$B$24*'Main Calculator'!$B$22)</f>
        <v>#VALUE!</v>
      </c>
      <c r="G72" s="1">
        <f>C72*'Main Calculator'!$C$23</f>
        <v>0</v>
      </c>
      <c r="H72" s="1" t="e">
        <f>'Main Calculator'!$C$21*'Main Calculator'!$C$20+(C72/'Main Calculator'!$C$24*'Main Calculator'!$C$22)</f>
        <v>#DIV/0!</v>
      </c>
    </row>
    <row r="73" spans="3:8" x14ac:dyDescent="0.2">
      <c r="C73">
        <v>340</v>
      </c>
      <c r="D73" s="1">
        <f>C73*'Main Calculator'!$B$23</f>
        <v>227.8</v>
      </c>
      <c r="E73" s="1" t="e">
        <f>'Main Calculator'!$B$21*'Main Calculator'!$B$20+(C73/'Main Calculator'!$B$24*'Main Calculator'!$B$22)</f>
        <v>#VALUE!</v>
      </c>
      <c r="G73" s="1">
        <f>C73*'Main Calculator'!$C$23</f>
        <v>0</v>
      </c>
      <c r="H73" s="1" t="e">
        <f>'Main Calculator'!$C$21*'Main Calculator'!$C$20+(C73/'Main Calculator'!$C$24*'Main Calculator'!$C$22)</f>
        <v>#DIV/0!</v>
      </c>
    </row>
    <row r="74" spans="3:8" x14ac:dyDescent="0.2">
      <c r="C74">
        <v>345</v>
      </c>
      <c r="D74" s="1">
        <f>C74*'Main Calculator'!$B$23</f>
        <v>231.15</v>
      </c>
      <c r="E74" s="1" t="e">
        <f>'Main Calculator'!$B$21*'Main Calculator'!$B$20+(C74/'Main Calculator'!$B$24*'Main Calculator'!$B$22)</f>
        <v>#VALUE!</v>
      </c>
      <c r="G74" s="1">
        <f>C74*'Main Calculator'!$C$23</f>
        <v>0</v>
      </c>
      <c r="H74" s="1" t="e">
        <f>'Main Calculator'!$C$21*'Main Calculator'!$C$20+(C74/'Main Calculator'!$C$24*'Main Calculator'!$C$22)</f>
        <v>#DIV/0!</v>
      </c>
    </row>
    <row r="75" spans="3:8" x14ac:dyDescent="0.2">
      <c r="C75">
        <v>350</v>
      </c>
      <c r="D75" s="1">
        <f>C75*'Main Calculator'!$B$23</f>
        <v>234.5</v>
      </c>
      <c r="E75" s="1" t="e">
        <f>'Main Calculator'!$B$21*'Main Calculator'!$B$20+(C75/'Main Calculator'!$B$24*'Main Calculator'!$B$22)</f>
        <v>#VALUE!</v>
      </c>
      <c r="G75" s="1">
        <f>C75*'Main Calculator'!$C$23</f>
        <v>0</v>
      </c>
      <c r="H75" s="1" t="e">
        <f>'Main Calculator'!$C$21*'Main Calculator'!$C$20+(C75/'Main Calculator'!$C$24*'Main Calculator'!$C$22)</f>
        <v>#DIV/0!</v>
      </c>
    </row>
    <row r="76" spans="3:8" x14ac:dyDescent="0.2">
      <c r="C76">
        <v>355</v>
      </c>
      <c r="D76" s="1">
        <f>C76*'Main Calculator'!$B$23</f>
        <v>237.85000000000002</v>
      </c>
      <c r="E76" s="1" t="e">
        <f>'Main Calculator'!$B$21*'Main Calculator'!$B$20+(C76/'Main Calculator'!$B$24*'Main Calculator'!$B$22)</f>
        <v>#VALUE!</v>
      </c>
      <c r="G76" s="1">
        <f>C76*'Main Calculator'!$C$23</f>
        <v>0</v>
      </c>
      <c r="H76" s="1" t="e">
        <f>'Main Calculator'!$C$21*'Main Calculator'!$C$20+(C76/'Main Calculator'!$C$24*'Main Calculator'!$C$22)</f>
        <v>#DIV/0!</v>
      </c>
    </row>
    <row r="77" spans="3:8" x14ac:dyDescent="0.2">
      <c r="C77">
        <v>360</v>
      </c>
      <c r="D77" s="1">
        <f>C77*'Main Calculator'!$B$23</f>
        <v>241.20000000000002</v>
      </c>
      <c r="E77" s="1" t="e">
        <f>'Main Calculator'!$B$21*'Main Calculator'!$B$20+(C77/'Main Calculator'!$B$24*'Main Calculator'!$B$22)</f>
        <v>#VALUE!</v>
      </c>
      <c r="G77" s="1">
        <f>C77*'Main Calculator'!$C$23</f>
        <v>0</v>
      </c>
      <c r="H77" s="1" t="e">
        <f>'Main Calculator'!$C$21*'Main Calculator'!$C$20+(C77/'Main Calculator'!$C$24*'Main Calculator'!$C$22)</f>
        <v>#DIV/0!</v>
      </c>
    </row>
    <row r="78" spans="3:8" x14ac:dyDescent="0.2">
      <c r="C78">
        <v>365</v>
      </c>
      <c r="D78" s="1">
        <f>C78*'Main Calculator'!$B$23</f>
        <v>244.55</v>
      </c>
      <c r="E78" s="1" t="e">
        <f>'Main Calculator'!$B$21*'Main Calculator'!$B$20+(C78/'Main Calculator'!$B$24*'Main Calculator'!$B$22)</f>
        <v>#VALUE!</v>
      </c>
      <c r="G78" s="1">
        <f>C78*'Main Calculator'!$C$23</f>
        <v>0</v>
      </c>
      <c r="H78" s="1" t="e">
        <f>'Main Calculator'!$C$21*'Main Calculator'!$C$20+(C78/'Main Calculator'!$C$24*'Main Calculator'!$C$22)</f>
        <v>#DIV/0!</v>
      </c>
    </row>
    <row r="79" spans="3:8" x14ac:dyDescent="0.2">
      <c r="C79">
        <v>370</v>
      </c>
      <c r="D79" s="1">
        <f>C79*'Main Calculator'!$B$23</f>
        <v>247.9</v>
      </c>
      <c r="E79" s="1" t="e">
        <f>'Main Calculator'!$B$21*'Main Calculator'!$B$20+(C79/'Main Calculator'!$B$24*'Main Calculator'!$B$22)</f>
        <v>#VALUE!</v>
      </c>
      <c r="G79" s="1">
        <f>C79*'Main Calculator'!$C$23</f>
        <v>0</v>
      </c>
      <c r="H79" s="1" t="e">
        <f>'Main Calculator'!$C$21*'Main Calculator'!$C$20+(C79/'Main Calculator'!$C$24*'Main Calculator'!$C$22)</f>
        <v>#DIV/0!</v>
      </c>
    </row>
    <row r="80" spans="3:8" x14ac:dyDescent="0.2">
      <c r="C80">
        <v>375</v>
      </c>
      <c r="D80" s="1">
        <f>C80*'Main Calculator'!$B$23</f>
        <v>251.25000000000003</v>
      </c>
      <c r="E80" s="1" t="e">
        <f>'Main Calculator'!$B$21*'Main Calculator'!$B$20+(C80/'Main Calculator'!$B$24*'Main Calculator'!$B$22)</f>
        <v>#VALUE!</v>
      </c>
      <c r="G80" s="1">
        <f>C80*'Main Calculator'!$C$23</f>
        <v>0</v>
      </c>
      <c r="H80" s="1" t="e">
        <f>'Main Calculator'!$C$21*'Main Calculator'!$C$20+(C80/'Main Calculator'!$C$24*'Main Calculator'!$C$22)</f>
        <v>#DIV/0!</v>
      </c>
    </row>
    <row r="81" spans="3:8" x14ac:dyDescent="0.2">
      <c r="C81">
        <v>380</v>
      </c>
      <c r="D81" s="1">
        <f>C81*'Main Calculator'!$B$23</f>
        <v>254.60000000000002</v>
      </c>
      <c r="E81" s="1" t="e">
        <f>'Main Calculator'!$B$21*'Main Calculator'!$B$20+(C81/'Main Calculator'!$B$24*'Main Calculator'!$B$22)</f>
        <v>#VALUE!</v>
      </c>
      <c r="G81" s="1">
        <f>C81*'Main Calculator'!$C$23</f>
        <v>0</v>
      </c>
      <c r="H81" s="1" t="e">
        <f>'Main Calculator'!$C$21*'Main Calculator'!$C$20+(C81/'Main Calculator'!$C$24*'Main Calculator'!$C$22)</f>
        <v>#DIV/0!</v>
      </c>
    </row>
    <row r="82" spans="3:8" x14ac:dyDescent="0.2">
      <c r="C82">
        <v>385</v>
      </c>
      <c r="D82" s="1">
        <f>C82*'Main Calculator'!$B$23</f>
        <v>257.95</v>
      </c>
      <c r="E82" s="1" t="e">
        <f>'Main Calculator'!$B$21*'Main Calculator'!$B$20+(C82/'Main Calculator'!$B$24*'Main Calculator'!$B$22)</f>
        <v>#VALUE!</v>
      </c>
      <c r="G82" s="1">
        <f>C82*'Main Calculator'!$C$23</f>
        <v>0</v>
      </c>
      <c r="H82" s="1" t="e">
        <f>'Main Calculator'!$C$21*'Main Calculator'!$C$20+(C82/'Main Calculator'!$C$24*'Main Calculator'!$C$22)</f>
        <v>#DIV/0!</v>
      </c>
    </row>
    <row r="83" spans="3:8" x14ac:dyDescent="0.2">
      <c r="C83">
        <v>390</v>
      </c>
      <c r="D83" s="1">
        <f>C83*'Main Calculator'!$B$23</f>
        <v>261.3</v>
      </c>
      <c r="E83" s="1" t="e">
        <f>'Main Calculator'!$B$21*'Main Calculator'!$B$20+(C83/'Main Calculator'!$B$24*'Main Calculator'!$B$22)</f>
        <v>#VALUE!</v>
      </c>
      <c r="G83" s="1">
        <f>C83*'Main Calculator'!$C$23</f>
        <v>0</v>
      </c>
      <c r="H83" s="1" t="e">
        <f>'Main Calculator'!$C$21*'Main Calculator'!$C$20+(C83/'Main Calculator'!$C$24*'Main Calculator'!$C$22)</f>
        <v>#DIV/0!</v>
      </c>
    </row>
    <row r="84" spans="3:8" x14ac:dyDescent="0.2">
      <c r="C84">
        <v>395</v>
      </c>
      <c r="D84" s="1">
        <f>C84*'Main Calculator'!$B$23</f>
        <v>264.65000000000003</v>
      </c>
      <c r="E84" s="1" t="e">
        <f>'Main Calculator'!$B$21*'Main Calculator'!$B$20+(C84/'Main Calculator'!$B$24*'Main Calculator'!$B$22)</f>
        <v>#VALUE!</v>
      </c>
      <c r="G84" s="1">
        <f>C84*'Main Calculator'!$C$23</f>
        <v>0</v>
      </c>
      <c r="H84" s="1" t="e">
        <f>'Main Calculator'!$C$21*'Main Calculator'!$C$20+(C84/'Main Calculator'!$C$24*'Main Calculator'!$C$22)</f>
        <v>#DIV/0!</v>
      </c>
    </row>
    <row r="85" spans="3:8" x14ac:dyDescent="0.2">
      <c r="C85">
        <v>400</v>
      </c>
      <c r="D85" s="1">
        <f>C85*'Main Calculator'!$B$23</f>
        <v>268</v>
      </c>
      <c r="E85" s="1" t="e">
        <f>'Main Calculator'!$B$21*'Main Calculator'!$B$20+(C85/'Main Calculator'!$B$24*'Main Calculator'!$B$22)</f>
        <v>#VALUE!</v>
      </c>
      <c r="G85" s="1">
        <f>C85*'Main Calculator'!$C$23</f>
        <v>0</v>
      </c>
      <c r="H85" s="1" t="e">
        <f>'Main Calculator'!$C$21*'Main Calculator'!$C$20+(C85/'Main Calculator'!$C$24*'Main Calculator'!$C$22)</f>
        <v>#DIV/0!</v>
      </c>
    </row>
    <row r="86" spans="3:8" x14ac:dyDescent="0.2">
      <c r="C86">
        <v>405</v>
      </c>
      <c r="D86" s="1">
        <f>C86*'Main Calculator'!$B$23</f>
        <v>271.35000000000002</v>
      </c>
      <c r="E86" s="1" t="e">
        <f>'Main Calculator'!$B$21*'Main Calculator'!$B$20+(C86/'Main Calculator'!$B$24*'Main Calculator'!$B$22)</f>
        <v>#VALUE!</v>
      </c>
      <c r="G86" s="1">
        <f>C86*'Main Calculator'!$C$23</f>
        <v>0</v>
      </c>
      <c r="H86" s="1" t="e">
        <f>'Main Calculator'!$C$21*'Main Calculator'!$C$20+(C86/'Main Calculator'!$C$24*'Main Calculator'!$C$22)</f>
        <v>#DIV/0!</v>
      </c>
    </row>
    <row r="87" spans="3:8" x14ac:dyDescent="0.2">
      <c r="C87">
        <v>410</v>
      </c>
      <c r="D87" s="1">
        <f>C87*'Main Calculator'!$B$23</f>
        <v>274.7</v>
      </c>
      <c r="E87" s="1" t="e">
        <f>'Main Calculator'!$B$21*'Main Calculator'!$B$20+(C87/'Main Calculator'!$B$24*'Main Calculator'!$B$22)</f>
        <v>#VALUE!</v>
      </c>
      <c r="G87" s="1">
        <f>C87*'Main Calculator'!$C$23</f>
        <v>0</v>
      </c>
      <c r="H87" s="1" t="e">
        <f>'Main Calculator'!$C$21*'Main Calculator'!$C$20+(C87/'Main Calculator'!$C$24*'Main Calculator'!$C$22)</f>
        <v>#DIV/0!</v>
      </c>
    </row>
    <row r="88" spans="3:8" x14ac:dyDescent="0.2">
      <c r="C88">
        <v>415</v>
      </c>
      <c r="D88" s="1">
        <f>C88*'Main Calculator'!$B$23</f>
        <v>278.05</v>
      </c>
      <c r="E88" s="1" t="e">
        <f>'Main Calculator'!$B$21*'Main Calculator'!$B$20+(C88/'Main Calculator'!$B$24*'Main Calculator'!$B$22)</f>
        <v>#VALUE!</v>
      </c>
      <c r="G88" s="1">
        <f>C88*'Main Calculator'!$C$23</f>
        <v>0</v>
      </c>
      <c r="H88" s="1" t="e">
        <f>'Main Calculator'!$C$21*'Main Calculator'!$C$20+(C88/'Main Calculator'!$C$24*'Main Calculator'!$C$22)</f>
        <v>#DIV/0!</v>
      </c>
    </row>
    <row r="89" spans="3:8" x14ac:dyDescent="0.2">
      <c r="C89">
        <v>420</v>
      </c>
      <c r="D89" s="1">
        <f>C89*'Main Calculator'!$B$23</f>
        <v>281.40000000000003</v>
      </c>
      <c r="E89" s="1" t="e">
        <f>'Main Calculator'!$B$21*'Main Calculator'!$B$20+(C89/'Main Calculator'!$B$24*'Main Calculator'!$B$22)</f>
        <v>#VALUE!</v>
      </c>
      <c r="G89" s="1">
        <f>C89*'Main Calculator'!$C$23</f>
        <v>0</v>
      </c>
      <c r="H89" s="1" t="e">
        <f>'Main Calculator'!$C$21*'Main Calculator'!$C$20+(C89/'Main Calculator'!$C$24*'Main Calculator'!$C$22)</f>
        <v>#DIV/0!</v>
      </c>
    </row>
    <row r="90" spans="3:8" x14ac:dyDescent="0.2">
      <c r="C90">
        <v>425</v>
      </c>
      <c r="D90" s="1">
        <f>C90*'Main Calculator'!$B$23</f>
        <v>284.75</v>
      </c>
      <c r="E90" s="1" t="e">
        <f>'Main Calculator'!$B$21*'Main Calculator'!$B$20+(C90/'Main Calculator'!$B$24*'Main Calculator'!$B$22)</f>
        <v>#VALUE!</v>
      </c>
      <c r="G90" s="1">
        <f>C90*'Main Calculator'!$C$23</f>
        <v>0</v>
      </c>
      <c r="H90" s="1" t="e">
        <f>'Main Calculator'!$C$21*'Main Calculator'!$C$20+(C90/'Main Calculator'!$C$24*'Main Calculator'!$C$22)</f>
        <v>#DIV/0!</v>
      </c>
    </row>
    <row r="91" spans="3:8" x14ac:dyDescent="0.2">
      <c r="C91">
        <v>430</v>
      </c>
      <c r="D91" s="1">
        <f>C91*'Main Calculator'!$B$23</f>
        <v>288.10000000000002</v>
      </c>
      <c r="E91" s="1" t="e">
        <f>'Main Calculator'!$B$21*'Main Calculator'!$B$20+(C91/'Main Calculator'!$B$24*'Main Calculator'!$B$22)</f>
        <v>#VALUE!</v>
      </c>
      <c r="G91" s="1">
        <f>C91*'Main Calculator'!$C$23</f>
        <v>0</v>
      </c>
      <c r="H91" s="1" t="e">
        <f>'Main Calculator'!$C$21*'Main Calculator'!$C$20+(C91/'Main Calculator'!$C$24*'Main Calculator'!$C$22)</f>
        <v>#DIV/0!</v>
      </c>
    </row>
    <row r="92" spans="3:8" x14ac:dyDescent="0.2">
      <c r="C92">
        <v>435</v>
      </c>
      <c r="D92" s="1">
        <f>C92*'Main Calculator'!$B$23</f>
        <v>291.45000000000005</v>
      </c>
      <c r="E92" s="1" t="e">
        <f>'Main Calculator'!$B$21*'Main Calculator'!$B$20+(C92/'Main Calculator'!$B$24*'Main Calculator'!$B$22)</f>
        <v>#VALUE!</v>
      </c>
      <c r="G92" s="1">
        <f>C92*'Main Calculator'!$C$23</f>
        <v>0</v>
      </c>
      <c r="H92" s="1" t="e">
        <f>'Main Calculator'!$C$21*'Main Calculator'!$C$20+(C92/'Main Calculator'!$C$24*'Main Calculator'!$C$22)</f>
        <v>#DIV/0!</v>
      </c>
    </row>
    <row r="93" spans="3:8" x14ac:dyDescent="0.2">
      <c r="C93">
        <v>440</v>
      </c>
      <c r="D93" s="1">
        <f>C93*'Main Calculator'!$B$23</f>
        <v>294.8</v>
      </c>
      <c r="E93" s="1" t="e">
        <f>'Main Calculator'!$B$21*'Main Calculator'!$B$20+(C93/'Main Calculator'!$B$24*'Main Calculator'!$B$22)</f>
        <v>#VALUE!</v>
      </c>
      <c r="G93" s="1">
        <f>C93*'Main Calculator'!$C$23</f>
        <v>0</v>
      </c>
      <c r="H93" s="1" t="e">
        <f>'Main Calculator'!$C$21*'Main Calculator'!$C$20+(C93/'Main Calculator'!$C$24*'Main Calculator'!$C$22)</f>
        <v>#DIV/0!</v>
      </c>
    </row>
    <row r="94" spans="3:8" x14ac:dyDescent="0.2">
      <c r="C94">
        <v>445</v>
      </c>
      <c r="D94" s="1">
        <f>C94*'Main Calculator'!$B$23</f>
        <v>298.15000000000003</v>
      </c>
      <c r="E94" s="1" t="e">
        <f>'Main Calculator'!$B$21*'Main Calculator'!$B$20+(C94/'Main Calculator'!$B$24*'Main Calculator'!$B$22)</f>
        <v>#VALUE!</v>
      </c>
      <c r="G94" s="1">
        <f>C94*'Main Calculator'!$C$23</f>
        <v>0</v>
      </c>
      <c r="H94" s="1" t="e">
        <f>'Main Calculator'!$C$21*'Main Calculator'!$C$20+(C94/'Main Calculator'!$C$24*'Main Calculator'!$C$22)</f>
        <v>#DIV/0!</v>
      </c>
    </row>
    <row r="95" spans="3:8" x14ac:dyDescent="0.2">
      <c r="C95">
        <v>450</v>
      </c>
      <c r="D95" s="1">
        <f>C95*'Main Calculator'!$B$23</f>
        <v>301.5</v>
      </c>
      <c r="E95" s="1" t="e">
        <f>'Main Calculator'!$B$21*'Main Calculator'!$B$20+(C95/'Main Calculator'!$B$24*'Main Calculator'!$B$22)</f>
        <v>#VALUE!</v>
      </c>
      <c r="G95" s="1">
        <f>C95*'Main Calculator'!$C$23</f>
        <v>0</v>
      </c>
      <c r="H95" s="1" t="e">
        <f>'Main Calculator'!$C$21*'Main Calculator'!$C$20+(C95/'Main Calculator'!$C$24*'Main Calculator'!$C$22)</f>
        <v>#DIV/0!</v>
      </c>
    </row>
    <row r="96" spans="3:8" x14ac:dyDescent="0.2">
      <c r="C96">
        <v>455</v>
      </c>
      <c r="D96" s="1">
        <f>C96*'Main Calculator'!$B$23</f>
        <v>304.85000000000002</v>
      </c>
      <c r="E96" s="1" t="e">
        <f>'Main Calculator'!$B$21*'Main Calculator'!$B$20+(C96/'Main Calculator'!$B$24*'Main Calculator'!$B$22)</f>
        <v>#VALUE!</v>
      </c>
      <c r="G96" s="1">
        <f>C96*'Main Calculator'!$C$23</f>
        <v>0</v>
      </c>
      <c r="H96" s="1" t="e">
        <f>'Main Calculator'!$C$21*'Main Calculator'!$C$20+(C96/'Main Calculator'!$C$24*'Main Calculator'!$C$22)</f>
        <v>#DIV/0!</v>
      </c>
    </row>
    <row r="97" spans="3:8" x14ac:dyDescent="0.2">
      <c r="C97">
        <v>460</v>
      </c>
      <c r="D97" s="1">
        <f>C97*'Main Calculator'!$B$23</f>
        <v>308.20000000000005</v>
      </c>
      <c r="E97" s="1" t="e">
        <f>'Main Calculator'!$B$21*'Main Calculator'!$B$20+(C97/'Main Calculator'!$B$24*'Main Calculator'!$B$22)</f>
        <v>#VALUE!</v>
      </c>
      <c r="G97" s="1">
        <f>C97*'Main Calculator'!$C$23</f>
        <v>0</v>
      </c>
      <c r="H97" s="1" t="e">
        <f>'Main Calculator'!$C$21*'Main Calculator'!$C$20+(C97/'Main Calculator'!$C$24*'Main Calculator'!$C$22)</f>
        <v>#DIV/0!</v>
      </c>
    </row>
    <row r="98" spans="3:8" x14ac:dyDescent="0.2">
      <c r="C98">
        <v>465</v>
      </c>
      <c r="D98" s="1">
        <f>C98*'Main Calculator'!$B$23</f>
        <v>311.55</v>
      </c>
      <c r="E98" s="1" t="e">
        <f>'Main Calculator'!$B$21*'Main Calculator'!$B$20+(C98/'Main Calculator'!$B$24*'Main Calculator'!$B$22)</f>
        <v>#VALUE!</v>
      </c>
      <c r="G98" s="1">
        <f>C98*'Main Calculator'!$C$23</f>
        <v>0</v>
      </c>
      <c r="H98" s="1" t="e">
        <f>'Main Calculator'!$C$21*'Main Calculator'!$C$20+(C98/'Main Calculator'!$C$24*'Main Calculator'!$C$22)</f>
        <v>#DIV/0!</v>
      </c>
    </row>
    <row r="99" spans="3:8" x14ac:dyDescent="0.2">
      <c r="C99">
        <v>470</v>
      </c>
      <c r="D99" s="1">
        <f>C99*'Main Calculator'!$B$23</f>
        <v>314.90000000000003</v>
      </c>
      <c r="E99" s="1" t="e">
        <f>'Main Calculator'!$B$21*'Main Calculator'!$B$20+(C99/'Main Calculator'!$B$24*'Main Calculator'!$B$22)</f>
        <v>#VALUE!</v>
      </c>
      <c r="G99" s="1">
        <f>C99*'Main Calculator'!$C$23</f>
        <v>0</v>
      </c>
      <c r="H99" s="1" t="e">
        <f>'Main Calculator'!$C$21*'Main Calculator'!$C$20+(C99/'Main Calculator'!$C$24*'Main Calculator'!$C$22)</f>
        <v>#DIV/0!</v>
      </c>
    </row>
    <row r="100" spans="3:8" x14ac:dyDescent="0.2">
      <c r="C100">
        <v>475</v>
      </c>
      <c r="D100" s="1">
        <f>C100*'Main Calculator'!$B$23</f>
        <v>318.25</v>
      </c>
      <c r="E100" s="1" t="e">
        <f>'Main Calculator'!$B$21*'Main Calculator'!$B$20+(C100/'Main Calculator'!$B$24*'Main Calculator'!$B$22)</f>
        <v>#VALUE!</v>
      </c>
      <c r="G100" s="1">
        <f>C100*'Main Calculator'!$C$23</f>
        <v>0</v>
      </c>
      <c r="H100" s="1" t="e">
        <f>'Main Calculator'!$C$21*'Main Calculator'!$C$20+(C100/'Main Calculator'!$C$24*'Main Calculator'!$C$22)</f>
        <v>#DIV/0!</v>
      </c>
    </row>
    <row r="101" spans="3:8" x14ac:dyDescent="0.2">
      <c r="C101">
        <v>480</v>
      </c>
      <c r="D101" s="1">
        <f>C101*'Main Calculator'!$B$23</f>
        <v>321.60000000000002</v>
      </c>
      <c r="E101" s="1" t="e">
        <f>'Main Calculator'!$B$21*'Main Calculator'!$B$20+(C101/'Main Calculator'!$B$24*'Main Calculator'!$B$22)</f>
        <v>#VALUE!</v>
      </c>
      <c r="G101" s="1">
        <f>C101*'Main Calculator'!$C$23</f>
        <v>0</v>
      </c>
      <c r="H101" s="1" t="e">
        <f>'Main Calculator'!$C$21*'Main Calculator'!$C$20+(C101/'Main Calculator'!$C$24*'Main Calculator'!$C$22)</f>
        <v>#DIV/0!</v>
      </c>
    </row>
    <row r="102" spans="3:8" x14ac:dyDescent="0.2">
      <c r="C102">
        <v>485</v>
      </c>
      <c r="D102" s="1">
        <f>C102*'Main Calculator'!$B$23</f>
        <v>324.95000000000005</v>
      </c>
      <c r="E102" s="1" t="e">
        <f>'Main Calculator'!$B$21*'Main Calculator'!$B$20+(C102/'Main Calculator'!$B$24*'Main Calculator'!$B$22)</f>
        <v>#VALUE!</v>
      </c>
      <c r="G102" s="1">
        <f>C102*'Main Calculator'!$C$23</f>
        <v>0</v>
      </c>
      <c r="H102" s="1" t="e">
        <f>'Main Calculator'!$C$21*'Main Calculator'!$C$20+(C102/'Main Calculator'!$C$24*'Main Calculator'!$C$22)</f>
        <v>#DIV/0!</v>
      </c>
    </row>
    <row r="103" spans="3:8" x14ac:dyDescent="0.2">
      <c r="C103">
        <v>490</v>
      </c>
      <c r="D103" s="1">
        <f>C103*'Main Calculator'!$B$23</f>
        <v>328.3</v>
      </c>
      <c r="E103" s="1" t="e">
        <f>'Main Calculator'!$B$21*'Main Calculator'!$B$20+(C103/'Main Calculator'!$B$24*'Main Calculator'!$B$22)</f>
        <v>#VALUE!</v>
      </c>
      <c r="G103" s="1">
        <f>C103*'Main Calculator'!$C$23</f>
        <v>0</v>
      </c>
      <c r="H103" s="1" t="e">
        <f>'Main Calculator'!$C$21*'Main Calculator'!$C$20+(C103/'Main Calculator'!$C$24*'Main Calculator'!$C$22)</f>
        <v>#DIV/0!</v>
      </c>
    </row>
    <row r="104" spans="3:8" x14ac:dyDescent="0.2">
      <c r="C104">
        <v>495</v>
      </c>
      <c r="D104" s="1">
        <f>C104*'Main Calculator'!$B$23</f>
        <v>331.65000000000003</v>
      </c>
      <c r="E104" s="1" t="e">
        <f>'Main Calculator'!$B$21*'Main Calculator'!$B$20+(C104/'Main Calculator'!$B$24*'Main Calculator'!$B$22)</f>
        <v>#VALUE!</v>
      </c>
      <c r="G104" s="1">
        <f>C104*'Main Calculator'!$C$23</f>
        <v>0</v>
      </c>
      <c r="H104" s="1" t="e">
        <f>'Main Calculator'!$C$21*'Main Calculator'!$C$20+(C104/'Main Calculator'!$C$24*'Main Calculator'!$C$22)</f>
        <v>#DIV/0!</v>
      </c>
    </row>
    <row r="105" spans="3:8" x14ac:dyDescent="0.2">
      <c r="C105">
        <v>500</v>
      </c>
      <c r="D105" s="1">
        <f>C105*'Main Calculator'!$B$23</f>
        <v>335</v>
      </c>
      <c r="E105" s="1" t="e">
        <f>'Main Calculator'!$B$21*'Main Calculator'!$B$20+(C105/'Main Calculator'!$B$24*'Main Calculator'!$B$22)</f>
        <v>#VALUE!</v>
      </c>
      <c r="G105" s="1">
        <f>C105*'Main Calculator'!$C$23</f>
        <v>0</v>
      </c>
      <c r="H105" s="1" t="e">
        <f>'Main Calculator'!$C$21*'Main Calculator'!$C$20+(C105/'Main Calculator'!$C$24*'Main Calculator'!$C$22)</f>
        <v>#DIV/0!</v>
      </c>
    </row>
    <row r="106" spans="3:8" x14ac:dyDescent="0.2">
      <c r="C106">
        <v>505</v>
      </c>
      <c r="D106" s="1">
        <f>C106*'Main Calculator'!$B$23</f>
        <v>338.35</v>
      </c>
      <c r="E106" s="1" t="e">
        <f>'Main Calculator'!$B$21*'Main Calculator'!$B$20+(C106/'Main Calculator'!$B$24*'Main Calculator'!$B$22)</f>
        <v>#VALUE!</v>
      </c>
      <c r="G106" s="1">
        <f>C106*'Main Calculator'!$C$23</f>
        <v>0</v>
      </c>
      <c r="H106" s="1" t="e">
        <f>'Main Calculator'!$C$21*'Main Calculator'!$C$20+(C106/'Main Calculator'!$C$24*'Main Calculator'!$C$22)</f>
        <v>#DIV/0!</v>
      </c>
    </row>
    <row r="107" spans="3:8" x14ac:dyDescent="0.2">
      <c r="C107">
        <v>510</v>
      </c>
      <c r="D107" s="1">
        <f>C107*'Main Calculator'!$B$23</f>
        <v>341.70000000000005</v>
      </c>
      <c r="E107" s="1" t="e">
        <f>'Main Calculator'!$B$21*'Main Calculator'!$B$20+(C107/'Main Calculator'!$B$24*'Main Calculator'!$B$22)</f>
        <v>#VALUE!</v>
      </c>
      <c r="G107" s="1">
        <f>C107*'Main Calculator'!$C$23</f>
        <v>0</v>
      </c>
      <c r="H107" s="1" t="e">
        <f>'Main Calculator'!$C$21*'Main Calculator'!$C$20+(C107/'Main Calculator'!$C$24*'Main Calculator'!$C$22)</f>
        <v>#DIV/0!</v>
      </c>
    </row>
    <row r="108" spans="3:8" x14ac:dyDescent="0.2">
      <c r="C108">
        <v>515</v>
      </c>
      <c r="D108" s="1">
        <f>C108*'Main Calculator'!$B$23</f>
        <v>345.05</v>
      </c>
      <c r="E108" s="1" t="e">
        <f>'Main Calculator'!$B$21*'Main Calculator'!$B$20+(C108/'Main Calculator'!$B$24*'Main Calculator'!$B$22)</f>
        <v>#VALUE!</v>
      </c>
      <c r="G108" s="1">
        <f>C108*'Main Calculator'!$C$23</f>
        <v>0</v>
      </c>
      <c r="H108" s="1" t="e">
        <f>'Main Calculator'!$C$21*'Main Calculator'!$C$20+(C108/'Main Calculator'!$C$24*'Main Calculator'!$C$22)</f>
        <v>#DIV/0!</v>
      </c>
    </row>
    <row r="109" spans="3:8" x14ac:dyDescent="0.2">
      <c r="C109">
        <v>520</v>
      </c>
      <c r="D109" s="1">
        <f>C109*'Main Calculator'!$B$23</f>
        <v>348.40000000000003</v>
      </c>
      <c r="E109" s="1" t="e">
        <f>'Main Calculator'!$B$21*'Main Calculator'!$B$20+(C109/'Main Calculator'!$B$24*'Main Calculator'!$B$22)</f>
        <v>#VALUE!</v>
      </c>
      <c r="G109" s="1">
        <f>C109*'Main Calculator'!$C$23</f>
        <v>0</v>
      </c>
      <c r="H109" s="1" t="e">
        <f>'Main Calculator'!$C$21*'Main Calculator'!$C$20+(C109/'Main Calculator'!$C$24*'Main Calculator'!$C$22)</f>
        <v>#DIV/0!</v>
      </c>
    </row>
    <row r="110" spans="3:8" x14ac:dyDescent="0.2">
      <c r="C110">
        <v>525</v>
      </c>
      <c r="D110" s="1">
        <f>C110*'Main Calculator'!$B$23</f>
        <v>351.75</v>
      </c>
      <c r="E110" s="1" t="e">
        <f>'Main Calculator'!$B$21*'Main Calculator'!$B$20+(C110/'Main Calculator'!$B$24*'Main Calculator'!$B$22)</f>
        <v>#VALUE!</v>
      </c>
      <c r="G110" s="1">
        <f>C110*'Main Calculator'!$C$23</f>
        <v>0</v>
      </c>
      <c r="H110" s="1" t="e">
        <f>'Main Calculator'!$C$21*'Main Calculator'!$C$20+(C110/'Main Calculator'!$C$24*'Main Calculator'!$C$22)</f>
        <v>#DIV/0!</v>
      </c>
    </row>
    <row r="111" spans="3:8" x14ac:dyDescent="0.2">
      <c r="C111">
        <v>530</v>
      </c>
      <c r="D111" s="1">
        <f>C111*'Main Calculator'!$B$23</f>
        <v>355.1</v>
      </c>
      <c r="E111" s="1" t="e">
        <f>'Main Calculator'!$B$21*'Main Calculator'!$B$20+(C111/'Main Calculator'!$B$24*'Main Calculator'!$B$22)</f>
        <v>#VALUE!</v>
      </c>
      <c r="G111" s="1">
        <f>C111*'Main Calculator'!$C$23</f>
        <v>0</v>
      </c>
      <c r="H111" s="1" t="e">
        <f>'Main Calculator'!$C$21*'Main Calculator'!$C$20+(C111/'Main Calculator'!$C$24*'Main Calculator'!$C$22)</f>
        <v>#DIV/0!</v>
      </c>
    </row>
    <row r="112" spans="3:8" x14ac:dyDescent="0.2">
      <c r="C112">
        <v>535</v>
      </c>
      <c r="D112" s="1">
        <f>C112*'Main Calculator'!$B$23</f>
        <v>358.45000000000005</v>
      </c>
      <c r="E112" s="1" t="e">
        <f>'Main Calculator'!$B$21*'Main Calculator'!$B$20+(C112/'Main Calculator'!$B$24*'Main Calculator'!$B$22)</f>
        <v>#VALUE!</v>
      </c>
      <c r="G112" s="1">
        <f>C112*'Main Calculator'!$C$23</f>
        <v>0</v>
      </c>
      <c r="H112" s="1" t="e">
        <f>'Main Calculator'!$C$21*'Main Calculator'!$C$20+(C112/'Main Calculator'!$C$24*'Main Calculator'!$C$22)</f>
        <v>#DIV/0!</v>
      </c>
    </row>
    <row r="113" spans="3:8" x14ac:dyDescent="0.2">
      <c r="C113">
        <v>540</v>
      </c>
      <c r="D113" s="1">
        <f>C113*'Main Calculator'!$B$23</f>
        <v>361.8</v>
      </c>
      <c r="E113" s="1" t="e">
        <f>'Main Calculator'!$B$21*'Main Calculator'!$B$20+(C113/'Main Calculator'!$B$24*'Main Calculator'!$B$22)</f>
        <v>#VALUE!</v>
      </c>
      <c r="G113" s="1">
        <f>C113*'Main Calculator'!$C$23</f>
        <v>0</v>
      </c>
      <c r="H113" s="1" t="e">
        <f>'Main Calculator'!$C$21*'Main Calculator'!$C$20+(C113/'Main Calculator'!$C$24*'Main Calculator'!$C$22)</f>
        <v>#DIV/0!</v>
      </c>
    </row>
    <row r="114" spans="3:8" x14ac:dyDescent="0.2">
      <c r="C114">
        <v>545</v>
      </c>
      <c r="D114" s="1">
        <f>C114*'Main Calculator'!$B$23</f>
        <v>365.15000000000003</v>
      </c>
      <c r="E114" s="1" t="e">
        <f>'Main Calculator'!$B$21*'Main Calculator'!$B$20+(C114/'Main Calculator'!$B$24*'Main Calculator'!$B$22)</f>
        <v>#VALUE!</v>
      </c>
      <c r="G114" s="1">
        <f>C114*'Main Calculator'!$C$23</f>
        <v>0</v>
      </c>
      <c r="H114" s="1" t="e">
        <f>'Main Calculator'!$C$21*'Main Calculator'!$C$20+(C114/'Main Calculator'!$C$24*'Main Calculator'!$C$22)</f>
        <v>#DIV/0!</v>
      </c>
    </row>
    <row r="115" spans="3:8" x14ac:dyDescent="0.2">
      <c r="C115">
        <v>550</v>
      </c>
      <c r="D115" s="1">
        <f>C115*'Main Calculator'!$B$23</f>
        <v>368.5</v>
      </c>
      <c r="E115" s="1" t="e">
        <f>'Main Calculator'!$B$21*'Main Calculator'!$B$20+(C115/'Main Calculator'!$B$24*'Main Calculator'!$B$22)</f>
        <v>#VALUE!</v>
      </c>
      <c r="G115" s="1">
        <f>C115*'Main Calculator'!$C$23</f>
        <v>0</v>
      </c>
      <c r="H115" s="1" t="e">
        <f>'Main Calculator'!$C$21*'Main Calculator'!$C$20+(C115/'Main Calculator'!$C$24*'Main Calculator'!$C$22)</f>
        <v>#DIV/0!</v>
      </c>
    </row>
    <row r="116" spans="3:8" x14ac:dyDescent="0.2">
      <c r="C116">
        <v>555</v>
      </c>
      <c r="D116" s="1">
        <f>C116*'Main Calculator'!$B$23</f>
        <v>371.85</v>
      </c>
      <c r="E116" s="1" t="e">
        <f>'Main Calculator'!$B$21*'Main Calculator'!$B$20+(C116/'Main Calculator'!$B$24*'Main Calculator'!$B$22)</f>
        <v>#VALUE!</v>
      </c>
      <c r="G116" s="1">
        <f>C116*'Main Calculator'!$C$23</f>
        <v>0</v>
      </c>
      <c r="H116" s="1" t="e">
        <f>'Main Calculator'!$C$21*'Main Calculator'!$C$20+(C116/'Main Calculator'!$C$24*'Main Calculator'!$C$22)</f>
        <v>#DIV/0!</v>
      </c>
    </row>
    <row r="117" spans="3:8" x14ac:dyDescent="0.2">
      <c r="C117">
        <v>560</v>
      </c>
      <c r="D117" s="1">
        <f>C117*'Main Calculator'!$B$23</f>
        <v>375.20000000000005</v>
      </c>
      <c r="E117" s="1" t="e">
        <f>'Main Calculator'!$B$21*'Main Calculator'!$B$20+(C117/'Main Calculator'!$B$24*'Main Calculator'!$B$22)</f>
        <v>#VALUE!</v>
      </c>
      <c r="G117" s="1">
        <f>C117*'Main Calculator'!$C$23</f>
        <v>0</v>
      </c>
      <c r="H117" s="1" t="e">
        <f>'Main Calculator'!$C$21*'Main Calculator'!$C$20+(C117/'Main Calculator'!$C$24*'Main Calculator'!$C$22)</f>
        <v>#DIV/0!</v>
      </c>
    </row>
    <row r="118" spans="3:8" x14ac:dyDescent="0.2">
      <c r="C118">
        <v>565</v>
      </c>
      <c r="D118" s="1">
        <f>C118*'Main Calculator'!$B$23</f>
        <v>378.55</v>
      </c>
      <c r="E118" s="1" t="e">
        <f>'Main Calculator'!$B$21*'Main Calculator'!$B$20+(C118/'Main Calculator'!$B$24*'Main Calculator'!$B$22)</f>
        <v>#VALUE!</v>
      </c>
      <c r="G118" s="1">
        <f>C118*'Main Calculator'!$C$23</f>
        <v>0</v>
      </c>
      <c r="H118" s="1" t="e">
        <f>'Main Calculator'!$C$21*'Main Calculator'!$C$20+(C118/'Main Calculator'!$C$24*'Main Calculator'!$C$22)</f>
        <v>#DIV/0!</v>
      </c>
    </row>
    <row r="119" spans="3:8" x14ac:dyDescent="0.2">
      <c r="C119">
        <v>570</v>
      </c>
      <c r="D119" s="1">
        <f>C119*'Main Calculator'!$B$23</f>
        <v>381.90000000000003</v>
      </c>
      <c r="E119" s="1" t="e">
        <f>'Main Calculator'!$B$21*'Main Calculator'!$B$20+(C119/'Main Calculator'!$B$24*'Main Calculator'!$B$22)</f>
        <v>#VALUE!</v>
      </c>
      <c r="G119" s="1">
        <f>C119*'Main Calculator'!$C$23</f>
        <v>0</v>
      </c>
      <c r="H119" s="1" t="e">
        <f>'Main Calculator'!$C$21*'Main Calculator'!$C$20+(C119/'Main Calculator'!$C$24*'Main Calculator'!$C$22)</f>
        <v>#DIV/0!</v>
      </c>
    </row>
    <row r="120" spans="3:8" x14ac:dyDescent="0.2">
      <c r="C120">
        <v>575</v>
      </c>
      <c r="D120" s="1">
        <f>C120*'Main Calculator'!$B$23</f>
        <v>385.25</v>
      </c>
      <c r="E120" s="1" t="e">
        <f>'Main Calculator'!$B$21*'Main Calculator'!$B$20+(C120/'Main Calculator'!$B$24*'Main Calculator'!$B$22)</f>
        <v>#VALUE!</v>
      </c>
      <c r="G120" s="1">
        <f>C120*'Main Calculator'!$C$23</f>
        <v>0</v>
      </c>
      <c r="H120" s="1" t="e">
        <f>'Main Calculator'!$C$21*'Main Calculator'!$C$20+(C120/'Main Calculator'!$C$24*'Main Calculator'!$C$22)</f>
        <v>#DIV/0!</v>
      </c>
    </row>
    <row r="121" spans="3:8" x14ac:dyDescent="0.2">
      <c r="C121">
        <v>580</v>
      </c>
      <c r="D121" s="1">
        <f>C121*'Main Calculator'!$B$23</f>
        <v>388.6</v>
      </c>
      <c r="E121" s="1" t="e">
        <f>'Main Calculator'!$B$21*'Main Calculator'!$B$20+(C121/'Main Calculator'!$B$24*'Main Calculator'!$B$22)</f>
        <v>#VALUE!</v>
      </c>
      <c r="G121" s="1">
        <f>C121*'Main Calculator'!$C$23</f>
        <v>0</v>
      </c>
      <c r="H121" s="1" t="e">
        <f>'Main Calculator'!$C$21*'Main Calculator'!$C$20+(C121/'Main Calculator'!$C$24*'Main Calculator'!$C$22)</f>
        <v>#DIV/0!</v>
      </c>
    </row>
    <row r="122" spans="3:8" x14ac:dyDescent="0.2">
      <c r="C122">
        <v>585</v>
      </c>
      <c r="D122" s="1">
        <f>C122*'Main Calculator'!$B$23</f>
        <v>391.95000000000005</v>
      </c>
      <c r="E122" s="1" t="e">
        <f>'Main Calculator'!$B$21*'Main Calculator'!$B$20+(C122/'Main Calculator'!$B$24*'Main Calculator'!$B$22)</f>
        <v>#VALUE!</v>
      </c>
      <c r="G122" s="1">
        <f>C122*'Main Calculator'!$C$23</f>
        <v>0</v>
      </c>
      <c r="H122" s="1" t="e">
        <f>'Main Calculator'!$C$21*'Main Calculator'!$C$20+(C122/'Main Calculator'!$C$24*'Main Calculator'!$C$22)</f>
        <v>#DIV/0!</v>
      </c>
    </row>
    <row r="123" spans="3:8" x14ac:dyDescent="0.2">
      <c r="C123">
        <v>590</v>
      </c>
      <c r="D123" s="1">
        <f>C123*'Main Calculator'!$B$23</f>
        <v>395.3</v>
      </c>
      <c r="E123" s="1" t="e">
        <f>'Main Calculator'!$B$21*'Main Calculator'!$B$20+(C123/'Main Calculator'!$B$24*'Main Calculator'!$B$22)</f>
        <v>#VALUE!</v>
      </c>
      <c r="G123" s="1">
        <f>C123*'Main Calculator'!$C$23</f>
        <v>0</v>
      </c>
      <c r="H123" s="1" t="e">
        <f>'Main Calculator'!$C$21*'Main Calculator'!$C$20+(C123/'Main Calculator'!$C$24*'Main Calculator'!$C$22)</f>
        <v>#DIV/0!</v>
      </c>
    </row>
    <row r="124" spans="3:8" x14ac:dyDescent="0.2">
      <c r="C124">
        <v>595</v>
      </c>
      <c r="D124" s="1">
        <f>C124*'Main Calculator'!$B$23</f>
        <v>398.65000000000003</v>
      </c>
      <c r="E124" s="1" t="e">
        <f>'Main Calculator'!$B$21*'Main Calculator'!$B$20+(C124/'Main Calculator'!$B$24*'Main Calculator'!$B$22)</f>
        <v>#VALUE!</v>
      </c>
      <c r="G124" s="1">
        <f>C124*'Main Calculator'!$C$23</f>
        <v>0</v>
      </c>
      <c r="H124" s="1" t="e">
        <f>'Main Calculator'!$C$21*'Main Calculator'!$C$20+(C124/'Main Calculator'!$C$24*'Main Calculator'!$C$22)</f>
        <v>#DIV/0!</v>
      </c>
    </row>
    <row r="125" spans="3:8" x14ac:dyDescent="0.2">
      <c r="C125">
        <v>600</v>
      </c>
      <c r="D125" s="1">
        <f>C125*'Main Calculator'!$B$23</f>
        <v>402</v>
      </c>
      <c r="E125" s="1" t="e">
        <f>'Main Calculator'!$B$21*'Main Calculator'!$B$20+(C125/'Main Calculator'!$B$24*'Main Calculator'!$B$22)</f>
        <v>#VALUE!</v>
      </c>
      <c r="G125" s="1">
        <f>C125*'Main Calculator'!$C$23</f>
        <v>0</v>
      </c>
      <c r="H125" s="1" t="e">
        <f>'Main Calculator'!$C$21*'Main Calculator'!$C$20+(C125/'Main Calculator'!$C$24*'Main Calculator'!$C$22)</f>
        <v>#DIV/0!</v>
      </c>
    </row>
    <row r="126" spans="3:8" x14ac:dyDescent="0.2">
      <c r="C126">
        <v>605</v>
      </c>
      <c r="D126" s="1">
        <f>C126*'Main Calculator'!$B$23</f>
        <v>405.35</v>
      </c>
      <c r="E126" s="1" t="e">
        <f>'Main Calculator'!$B$21*'Main Calculator'!$B$20+(C126/'Main Calculator'!$B$24*'Main Calculator'!$B$22)</f>
        <v>#VALUE!</v>
      </c>
      <c r="G126" s="1">
        <f>C126*'Main Calculator'!$C$23</f>
        <v>0</v>
      </c>
      <c r="H126" s="1" t="e">
        <f>'Main Calculator'!$C$21*'Main Calculator'!$C$20+(C126/'Main Calculator'!$C$24*'Main Calculator'!$C$22)</f>
        <v>#DIV/0!</v>
      </c>
    </row>
    <row r="127" spans="3:8" x14ac:dyDescent="0.2">
      <c r="C127">
        <v>610</v>
      </c>
      <c r="D127" s="1">
        <f>C127*'Main Calculator'!$B$23</f>
        <v>408.70000000000005</v>
      </c>
      <c r="E127" s="1" t="e">
        <f>'Main Calculator'!$B$21*'Main Calculator'!$B$20+(C127/'Main Calculator'!$B$24*'Main Calculator'!$B$22)</f>
        <v>#VALUE!</v>
      </c>
      <c r="G127" s="1">
        <f>C127*'Main Calculator'!$C$23</f>
        <v>0</v>
      </c>
      <c r="H127" s="1" t="e">
        <f>'Main Calculator'!$C$21*'Main Calculator'!$C$20+(C127/'Main Calculator'!$C$24*'Main Calculator'!$C$22)</f>
        <v>#DIV/0!</v>
      </c>
    </row>
    <row r="128" spans="3:8" x14ac:dyDescent="0.2">
      <c r="C128">
        <v>615</v>
      </c>
      <c r="D128" s="1">
        <f>C128*'Main Calculator'!$B$23</f>
        <v>412.05</v>
      </c>
      <c r="E128" s="1" t="e">
        <f>'Main Calculator'!$B$21*'Main Calculator'!$B$20+(C128/'Main Calculator'!$B$24*'Main Calculator'!$B$22)</f>
        <v>#VALUE!</v>
      </c>
      <c r="G128" s="1">
        <f>C128*'Main Calculator'!$C$23</f>
        <v>0</v>
      </c>
      <c r="H128" s="1" t="e">
        <f>'Main Calculator'!$C$21*'Main Calculator'!$C$20+(C128/'Main Calculator'!$C$24*'Main Calculator'!$C$22)</f>
        <v>#DIV/0!</v>
      </c>
    </row>
    <row r="129" spans="3:8" x14ac:dyDescent="0.2">
      <c r="C129">
        <v>620</v>
      </c>
      <c r="D129" s="1">
        <f>C129*'Main Calculator'!$B$23</f>
        <v>415.40000000000003</v>
      </c>
      <c r="E129" s="1" t="e">
        <f>'Main Calculator'!$B$21*'Main Calculator'!$B$20+(C129/'Main Calculator'!$B$24*'Main Calculator'!$B$22)</f>
        <v>#VALUE!</v>
      </c>
      <c r="G129" s="1">
        <f>C129*'Main Calculator'!$C$23</f>
        <v>0</v>
      </c>
      <c r="H129" s="1" t="e">
        <f>'Main Calculator'!$C$21*'Main Calculator'!$C$20+(C129/'Main Calculator'!$C$24*'Main Calculator'!$C$22)</f>
        <v>#DIV/0!</v>
      </c>
    </row>
    <row r="130" spans="3:8" x14ac:dyDescent="0.2">
      <c r="C130">
        <v>625</v>
      </c>
      <c r="D130" s="1">
        <f>C130*'Main Calculator'!$B$23</f>
        <v>418.75</v>
      </c>
      <c r="E130" s="1" t="e">
        <f>'Main Calculator'!$B$21*'Main Calculator'!$B$20+(C130/'Main Calculator'!$B$24*'Main Calculator'!$B$22)</f>
        <v>#VALUE!</v>
      </c>
      <c r="G130" s="1">
        <f>C130*'Main Calculator'!$C$23</f>
        <v>0</v>
      </c>
      <c r="H130" s="1" t="e">
        <f>'Main Calculator'!$C$21*'Main Calculator'!$C$20+(C130/'Main Calculator'!$C$24*'Main Calculator'!$C$22)</f>
        <v>#DIV/0!</v>
      </c>
    </row>
    <row r="131" spans="3:8" x14ac:dyDescent="0.2">
      <c r="C131">
        <v>630</v>
      </c>
      <c r="D131" s="1">
        <f>C131*'Main Calculator'!$B$23</f>
        <v>422.1</v>
      </c>
      <c r="E131" s="1" t="e">
        <f>'Main Calculator'!$B$21*'Main Calculator'!$B$20+(C131/'Main Calculator'!$B$24*'Main Calculator'!$B$22)</f>
        <v>#VALUE!</v>
      </c>
      <c r="G131" s="1">
        <f>C131*'Main Calculator'!$C$23</f>
        <v>0</v>
      </c>
      <c r="H131" s="1" t="e">
        <f>'Main Calculator'!$C$21*'Main Calculator'!$C$20+(C131/'Main Calculator'!$C$24*'Main Calculator'!$C$22)</f>
        <v>#DIV/0!</v>
      </c>
    </row>
    <row r="132" spans="3:8" x14ac:dyDescent="0.2">
      <c r="C132">
        <v>635</v>
      </c>
      <c r="D132" s="1">
        <f>C132*'Main Calculator'!$B$23</f>
        <v>425.45000000000005</v>
      </c>
      <c r="E132" s="1" t="e">
        <f>'Main Calculator'!$B$21*'Main Calculator'!$B$20+(C132/'Main Calculator'!$B$24*'Main Calculator'!$B$22)</f>
        <v>#VALUE!</v>
      </c>
      <c r="G132" s="1">
        <f>C132*'Main Calculator'!$C$23</f>
        <v>0</v>
      </c>
      <c r="H132" s="1" t="e">
        <f>'Main Calculator'!$C$21*'Main Calculator'!$C$20+(C132/'Main Calculator'!$C$24*'Main Calculator'!$C$22)</f>
        <v>#DIV/0!</v>
      </c>
    </row>
    <row r="133" spans="3:8" x14ac:dyDescent="0.2">
      <c r="C133">
        <v>640</v>
      </c>
      <c r="D133" s="1">
        <f>C133*'Main Calculator'!$B$23</f>
        <v>428.8</v>
      </c>
      <c r="E133" s="1" t="e">
        <f>'Main Calculator'!$B$21*'Main Calculator'!$B$20+(C133/'Main Calculator'!$B$24*'Main Calculator'!$B$22)</f>
        <v>#VALUE!</v>
      </c>
      <c r="G133" s="1">
        <f>C133*'Main Calculator'!$C$23</f>
        <v>0</v>
      </c>
      <c r="H133" s="1" t="e">
        <f>'Main Calculator'!$C$21*'Main Calculator'!$C$20+(C133/'Main Calculator'!$C$24*'Main Calculator'!$C$22)</f>
        <v>#DIV/0!</v>
      </c>
    </row>
    <row r="134" spans="3:8" x14ac:dyDescent="0.2">
      <c r="C134">
        <v>645</v>
      </c>
      <c r="D134" s="1">
        <f>C134*'Main Calculator'!$B$23</f>
        <v>432.15000000000003</v>
      </c>
      <c r="E134" s="1" t="e">
        <f>'Main Calculator'!$B$21*'Main Calculator'!$B$20+(C134/'Main Calculator'!$B$24*'Main Calculator'!$B$22)</f>
        <v>#VALUE!</v>
      </c>
      <c r="G134" s="1">
        <f>C134*'Main Calculator'!$C$23</f>
        <v>0</v>
      </c>
      <c r="H134" s="1" t="e">
        <f>'Main Calculator'!$C$21*'Main Calculator'!$C$20+(C134/'Main Calculator'!$C$24*'Main Calculator'!$C$22)</f>
        <v>#DIV/0!</v>
      </c>
    </row>
    <row r="135" spans="3:8" x14ac:dyDescent="0.2">
      <c r="C135">
        <v>650</v>
      </c>
      <c r="D135" s="1">
        <f>C135*'Main Calculator'!$B$23</f>
        <v>435.5</v>
      </c>
      <c r="E135" s="1" t="e">
        <f>'Main Calculator'!$B$21*'Main Calculator'!$B$20+(C135/'Main Calculator'!$B$24*'Main Calculator'!$B$22)</f>
        <v>#VALUE!</v>
      </c>
      <c r="G135" s="1">
        <f>C135*'Main Calculator'!$C$23</f>
        <v>0</v>
      </c>
      <c r="H135" s="1" t="e">
        <f>'Main Calculator'!$C$21*'Main Calculator'!$C$20+(C135/'Main Calculator'!$C$24*'Main Calculator'!$C$22)</f>
        <v>#DIV/0!</v>
      </c>
    </row>
    <row r="136" spans="3:8" x14ac:dyDescent="0.2">
      <c r="C136">
        <v>655</v>
      </c>
      <c r="D136" s="1">
        <f>C136*'Main Calculator'!$B$23</f>
        <v>438.85</v>
      </c>
      <c r="E136" s="1" t="e">
        <f>'Main Calculator'!$B$21*'Main Calculator'!$B$20+(C136/'Main Calculator'!$B$24*'Main Calculator'!$B$22)</f>
        <v>#VALUE!</v>
      </c>
      <c r="G136" s="1">
        <f>C136*'Main Calculator'!$C$23</f>
        <v>0</v>
      </c>
      <c r="H136" s="1" t="e">
        <f>'Main Calculator'!$C$21*'Main Calculator'!$C$20+(C136/'Main Calculator'!$C$24*'Main Calculator'!$C$22)</f>
        <v>#DIV/0!</v>
      </c>
    </row>
    <row r="137" spans="3:8" x14ac:dyDescent="0.2">
      <c r="C137">
        <v>660</v>
      </c>
      <c r="D137" s="1">
        <f>C137*'Main Calculator'!$B$23</f>
        <v>442.20000000000005</v>
      </c>
      <c r="E137" s="1" t="e">
        <f>'Main Calculator'!$B$21*'Main Calculator'!$B$20+(C137/'Main Calculator'!$B$24*'Main Calculator'!$B$22)</f>
        <v>#VALUE!</v>
      </c>
      <c r="G137" s="1">
        <f>C137*'Main Calculator'!$C$23</f>
        <v>0</v>
      </c>
      <c r="H137" s="1" t="e">
        <f>'Main Calculator'!$C$21*'Main Calculator'!$C$20+(C137/'Main Calculator'!$C$24*'Main Calculator'!$C$22)</f>
        <v>#DIV/0!</v>
      </c>
    </row>
    <row r="138" spans="3:8" x14ac:dyDescent="0.2">
      <c r="C138">
        <v>665</v>
      </c>
      <c r="D138" s="1">
        <f>C138*'Main Calculator'!$B$23</f>
        <v>445.55</v>
      </c>
      <c r="E138" s="1" t="e">
        <f>'Main Calculator'!$B$21*'Main Calculator'!$B$20+(C138/'Main Calculator'!$B$24*'Main Calculator'!$B$22)</f>
        <v>#VALUE!</v>
      </c>
      <c r="G138" s="1">
        <f>C138*'Main Calculator'!$C$23</f>
        <v>0</v>
      </c>
      <c r="H138" s="1" t="e">
        <f>'Main Calculator'!$C$21*'Main Calculator'!$C$20+(C138/'Main Calculator'!$C$24*'Main Calculator'!$C$22)</f>
        <v>#DIV/0!</v>
      </c>
    </row>
    <row r="139" spans="3:8" x14ac:dyDescent="0.2">
      <c r="C139">
        <v>670</v>
      </c>
      <c r="D139" s="1">
        <f>C139*'Main Calculator'!$B$23</f>
        <v>448.90000000000003</v>
      </c>
      <c r="E139" s="1" t="e">
        <f>'Main Calculator'!$B$21*'Main Calculator'!$B$20+(C139/'Main Calculator'!$B$24*'Main Calculator'!$B$22)</f>
        <v>#VALUE!</v>
      </c>
      <c r="G139" s="1">
        <f>C139*'Main Calculator'!$C$23</f>
        <v>0</v>
      </c>
      <c r="H139" s="1" t="e">
        <f>'Main Calculator'!$C$21*'Main Calculator'!$C$20+(C139/'Main Calculator'!$C$24*'Main Calculator'!$C$22)</f>
        <v>#DIV/0!</v>
      </c>
    </row>
    <row r="140" spans="3:8" x14ac:dyDescent="0.2">
      <c r="C140">
        <v>675</v>
      </c>
      <c r="D140" s="1">
        <f>C140*'Main Calculator'!$B$23</f>
        <v>452.25</v>
      </c>
      <c r="E140" s="1" t="e">
        <f>'Main Calculator'!$B$21*'Main Calculator'!$B$20+(C140/'Main Calculator'!$B$24*'Main Calculator'!$B$22)</f>
        <v>#VALUE!</v>
      </c>
      <c r="G140" s="1">
        <f>C140*'Main Calculator'!$C$23</f>
        <v>0</v>
      </c>
      <c r="H140" s="1" t="e">
        <f>'Main Calculator'!$C$21*'Main Calculator'!$C$20+(C140/'Main Calculator'!$C$24*'Main Calculator'!$C$22)</f>
        <v>#DIV/0!</v>
      </c>
    </row>
    <row r="141" spans="3:8" x14ac:dyDescent="0.2">
      <c r="C141">
        <v>680</v>
      </c>
      <c r="D141" s="1">
        <f>C141*'Main Calculator'!$B$23</f>
        <v>455.6</v>
      </c>
      <c r="E141" s="1" t="e">
        <f>'Main Calculator'!$B$21*'Main Calculator'!$B$20+(C141/'Main Calculator'!$B$24*'Main Calculator'!$B$22)</f>
        <v>#VALUE!</v>
      </c>
      <c r="G141" s="1">
        <f>C141*'Main Calculator'!$C$23</f>
        <v>0</v>
      </c>
      <c r="H141" s="1" t="e">
        <f>'Main Calculator'!$C$21*'Main Calculator'!$C$20+(C141/'Main Calculator'!$C$24*'Main Calculator'!$C$22)</f>
        <v>#DIV/0!</v>
      </c>
    </row>
    <row r="142" spans="3:8" x14ac:dyDescent="0.2">
      <c r="C142">
        <v>685</v>
      </c>
      <c r="D142" s="1">
        <f>C142*'Main Calculator'!$B$23</f>
        <v>458.95000000000005</v>
      </c>
      <c r="E142" s="1" t="e">
        <f>'Main Calculator'!$B$21*'Main Calculator'!$B$20+(C142/'Main Calculator'!$B$24*'Main Calculator'!$B$22)</f>
        <v>#VALUE!</v>
      </c>
      <c r="G142" s="1">
        <f>C142*'Main Calculator'!$C$23</f>
        <v>0</v>
      </c>
      <c r="H142" s="1" t="e">
        <f>'Main Calculator'!$C$21*'Main Calculator'!$C$20+(C142/'Main Calculator'!$C$24*'Main Calculator'!$C$22)</f>
        <v>#DIV/0!</v>
      </c>
    </row>
    <row r="143" spans="3:8" x14ac:dyDescent="0.2">
      <c r="C143">
        <v>690</v>
      </c>
      <c r="D143" s="1">
        <f>C143*'Main Calculator'!$B$23</f>
        <v>462.3</v>
      </c>
      <c r="E143" s="1" t="e">
        <f>'Main Calculator'!$B$21*'Main Calculator'!$B$20+(C143/'Main Calculator'!$B$24*'Main Calculator'!$B$22)</f>
        <v>#VALUE!</v>
      </c>
      <c r="G143" s="1">
        <f>C143*'Main Calculator'!$C$23</f>
        <v>0</v>
      </c>
      <c r="H143" s="1" t="e">
        <f>'Main Calculator'!$C$21*'Main Calculator'!$C$20+(C143/'Main Calculator'!$C$24*'Main Calculator'!$C$22)</f>
        <v>#DIV/0!</v>
      </c>
    </row>
    <row r="144" spans="3:8" x14ac:dyDescent="0.2">
      <c r="C144">
        <v>695</v>
      </c>
      <c r="D144" s="1">
        <f>C144*'Main Calculator'!$B$23</f>
        <v>465.65000000000003</v>
      </c>
      <c r="E144" s="1" t="e">
        <f>'Main Calculator'!$B$21*'Main Calculator'!$B$20+(C144/'Main Calculator'!$B$24*'Main Calculator'!$B$22)</f>
        <v>#VALUE!</v>
      </c>
      <c r="G144" s="1">
        <f>C144*'Main Calculator'!$C$23</f>
        <v>0</v>
      </c>
      <c r="H144" s="1" t="e">
        <f>'Main Calculator'!$C$21*'Main Calculator'!$C$20+(C144/'Main Calculator'!$C$24*'Main Calculator'!$C$22)</f>
        <v>#DIV/0!</v>
      </c>
    </row>
    <row r="145" spans="3:8" x14ac:dyDescent="0.2">
      <c r="C145">
        <v>700</v>
      </c>
      <c r="D145" s="1">
        <f>C145*'Main Calculator'!$B$23</f>
        <v>469</v>
      </c>
      <c r="E145" s="1" t="e">
        <f>'Main Calculator'!$B$21*'Main Calculator'!$B$20+(C145/'Main Calculator'!$B$24*'Main Calculator'!$B$22)</f>
        <v>#VALUE!</v>
      </c>
      <c r="G145" s="1">
        <f>C145*'Main Calculator'!$C$23</f>
        <v>0</v>
      </c>
      <c r="H145" s="1" t="e">
        <f>'Main Calculator'!$C$21*'Main Calculator'!$C$20+(C145/'Main Calculator'!$C$24*'Main Calculator'!$C$22)</f>
        <v>#DIV/0!</v>
      </c>
    </row>
    <row r="146" spans="3:8" x14ac:dyDescent="0.2">
      <c r="C146">
        <v>705</v>
      </c>
      <c r="D146" s="1">
        <f>C146*'Main Calculator'!$B$23</f>
        <v>472.35</v>
      </c>
      <c r="E146" s="1" t="e">
        <f>'Main Calculator'!$B$21*'Main Calculator'!$B$20+(C146/'Main Calculator'!$B$24*'Main Calculator'!$B$22)</f>
        <v>#VALUE!</v>
      </c>
      <c r="G146" s="1">
        <f>C146*'Main Calculator'!$C$23</f>
        <v>0</v>
      </c>
      <c r="H146" s="1" t="e">
        <f>'Main Calculator'!$C$21*'Main Calculator'!$C$20+(C146/'Main Calculator'!$C$24*'Main Calculator'!$C$22)</f>
        <v>#DIV/0!</v>
      </c>
    </row>
    <row r="147" spans="3:8" x14ac:dyDescent="0.2">
      <c r="C147">
        <v>710</v>
      </c>
      <c r="D147" s="1">
        <f>C147*'Main Calculator'!$B$23</f>
        <v>475.70000000000005</v>
      </c>
      <c r="E147" s="1" t="e">
        <f>'Main Calculator'!$B$21*'Main Calculator'!$B$20+(C147/'Main Calculator'!$B$24*'Main Calculator'!$B$22)</f>
        <v>#VALUE!</v>
      </c>
      <c r="G147" s="1">
        <f>C147*'Main Calculator'!$C$23</f>
        <v>0</v>
      </c>
      <c r="H147" s="1" t="e">
        <f>'Main Calculator'!$C$21*'Main Calculator'!$C$20+(C147/'Main Calculator'!$C$24*'Main Calculator'!$C$22)</f>
        <v>#DIV/0!</v>
      </c>
    </row>
    <row r="148" spans="3:8" x14ac:dyDescent="0.2">
      <c r="C148">
        <v>715</v>
      </c>
      <c r="D148" s="1">
        <f>C148*'Main Calculator'!$B$23</f>
        <v>479.05</v>
      </c>
      <c r="E148" s="1" t="e">
        <f>'Main Calculator'!$B$21*'Main Calculator'!$B$20+(C148/'Main Calculator'!$B$24*'Main Calculator'!$B$22)</f>
        <v>#VALUE!</v>
      </c>
      <c r="G148" s="1">
        <f>C148*'Main Calculator'!$C$23</f>
        <v>0</v>
      </c>
      <c r="H148" s="1" t="e">
        <f>'Main Calculator'!$C$21*'Main Calculator'!$C$20+(C148/'Main Calculator'!$C$24*'Main Calculator'!$C$22)</f>
        <v>#DIV/0!</v>
      </c>
    </row>
    <row r="149" spans="3:8" x14ac:dyDescent="0.2">
      <c r="C149">
        <v>720</v>
      </c>
      <c r="D149" s="1">
        <f>C149*'Main Calculator'!$B$23</f>
        <v>482.40000000000003</v>
      </c>
      <c r="E149" s="1" t="e">
        <f>'Main Calculator'!$B$21*'Main Calculator'!$B$20+(C149/'Main Calculator'!$B$24*'Main Calculator'!$B$22)</f>
        <v>#VALUE!</v>
      </c>
      <c r="G149" s="1">
        <f>C149*'Main Calculator'!$C$23</f>
        <v>0</v>
      </c>
      <c r="H149" s="1" t="e">
        <f>'Main Calculator'!$C$21*'Main Calculator'!$C$20+(C149/'Main Calculator'!$C$24*'Main Calculator'!$C$22)</f>
        <v>#DIV/0!</v>
      </c>
    </row>
    <row r="150" spans="3:8" x14ac:dyDescent="0.2">
      <c r="C150">
        <v>725</v>
      </c>
      <c r="D150" s="1">
        <f>C150*'Main Calculator'!$B$23</f>
        <v>485.75000000000006</v>
      </c>
      <c r="E150" s="1" t="e">
        <f>'Main Calculator'!$B$21*'Main Calculator'!$B$20+(C150/'Main Calculator'!$B$24*'Main Calculator'!$B$22)</f>
        <v>#VALUE!</v>
      </c>
      <c r="G150" s="1">
        <f>C150*'Main Calculator'!$C$23</f>
        <v>0</v>
      </c>
      <c r="H150" s="1" t="e">
        <f>'Main Calculator'!$C$21*'Main Calculator'!$C$20+(C150/'Main Calculator'!$C$24*'Main Calculator'!$C$22)</f>
        <v>#DIV/0!</v>
      </c>
    </row>
    <row r="151" spans="3:8" x14ac:dyDescent="0.2">
      <c r="C151">
        <v>730</v>
      </c>
      <c r="D151" s="1">
        <f>C151*'Main Calculator'!$B$23</f>
        <v>489.1</v>
      </c>
      <c r="E151" s="1" t="e">
        <f>'Main Calculator'!$B$21*'Main Calculator'!$B$20+(C151/'Main Calculator'!$B$24*'Main Calculator'!$B$22)</f>
        <v>#VALUE!</v>
      </c>
      <c r="G151" s="1">
        <f>C151*'Main Calculator'!$C$23</f>
        <v>0</v>
      </c>
      <c r="H151" s="1" t="e">
        <f>'Main Calculator'!$C$21*'Main Calculator'!$C$20+(C151/'Main Calculator'!$C$24*'Main Calculator'!$C$22)</f>
        <v>#DIV/0!</v>
      </c>
    </row>
    <row r="152" spans="3:8" x14ac:dyDescent="0.2">
      <c r="C152">
        <v>735</v>
      </c>
      <c r="D152" s="1">
        <f>C152*'Main Calculator'!$B$23</f>
        <v>492.45000000000005</v>
      </c>
      <c r="E152" s="1" t="e">
        <f>'Main Calculator'!$B$21*'Main Calculator'!$B$20+(C152/'Main Calculator'!$B$24*'Main Calculator'!$B$22)</f>
        <v>#VALUE!</v>
      </c>
      <c r="G152" s="1">
        <f>C152*'Main Calculator'!$C$23</f>
        <v>0</v>
      </c>
      <c r="H152" s="1" t="e">
        <f>'Main Calculator'!$C$21*'Main Calculator'!$C$20+(C152/'Main Calculator'!$C$24*'Main Calculator'!$C$22)</f>
        <v>#DIV/0!</v>
      </c>
    </row>
    <row r="153" spans="3:8" x14ac:dyDescent="0.2">
      <c r="C153">
        <v>740</v>
      </c>
      <c r="D153" s="1">
        <f>C153*'Main Calculator'!$B$23</f>
        <v>495.8</v>
      </c>
      <c r="E153" s="1" t="e">
        <f>'Main Calculator'!$B$21*'Main Calculator'!$B$20+(C153/'Main Calculator'!$B$24*'Main Calculator'!$B$22)</f>
        <v>#VALUE!</v>
      </c>
      <c r="G153" s="1">
        <f>C153*'Main Calculator'!$C$23</f>
        <v>0</v>
      </c>
      <c r="H153" s="1" t="e">
        <f>'Main Calculator'!$C$21*'Main Calculator'!$C$20+(C153/'Main Calculator'!$C$24*'Main Calculator'!$C$22)</f>
        <v>#DIV/0!</v>
      </c>
    </row>
    <row r="154" spans="3:8" x14ac:dyDescent="0.2">
      <c r="C154">
        <v>745</v>
      </c>
      <c r="D154" s="1">
        <f>C154*'Main Calculator'!$B$23</f>
        <v>499.15000000000003</v>
      </c>
      <c r="E154" s="1" t="e">
        <f>'Main Calculator'!$B$21*'Main Calculator'!$B$20+(C154/'Main Calculator'!$B$24*'Main Calculator'!$B$22)</f>
        <v>#VALUE!</v>
      </c>
      <c r="G154" s="1">
        <f>C154*'Main Calculator'!$C$23</f>
        <v>0</v>
      </c>
      <c r="H154" s="1" t="e">
        <f>'Main Calculator'!$C$21*'Main Calculator'!$C$20+(C154/'Main Calculator'!$C$24*'Main Calculator'!$C$22)</f>
        <v>#DIV/0!</v>
      </c>
    </row>
    <row r="155" spans="3:8" x14ac:dyDescent="0.2">
      <c r="C155">
        <v>750</v>
      </c>
      <c r="D155" s="1">
        <f>C155*'Main Calculator'!$B$23</f>
        <v>502.50000000000006</v>
      </c>
      <c r="E155" s="1" t="e">
        <f>'Main Calculator'!$B$21*'Main Calculator'!$B$20+(C155/'Main Calculator'!$B$24*'Main Calculator'!$B$22)</f>
        <v>#VALUE!</v>
      </c>
      <c r="G155" s="1">
        <f>C155*'Main Calculator'!$C$23</f>
        <v>0</v>
      </c>
      <c r="H155" s="1" t="e">
        <f>'Main Calculator'!$C$21*'Main Calculator'!$C$20+(C155/'Main Calculator'!$C$24*'Main Calculator'!$C$22)</f>
        <v>#DIV/0!</v>
      </c>
    </row>
  </sheetData>
  <mergeCells count="2">
    <mergeCell ref="D3:E3"/>
    <mergeCell ref="G3:H3"/>
  </mergeCells>
  <phoneticPr fontId="0" type="noConversion"/>
  <pageMargins left="0.75" right="0.75" top="1" bottom="1" header="0.5" footer="0.5"/>
  <pageSetup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Main Calculator</vt:lpstr>
      <vt:lpstr>Supporting Graph Data</vt:lpstr>
    </vt:vector>
  </TitlesOfParts>
  <Company>COCC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Mullan</dc:creator>
  <cp:lastModifiedBy>Kevin Ashmore</cp:lastModifiedBy>
  <cp:lastPrinted>2022-06-10T19:08:42Z</cp:lastPrinted>
  <dcterms:created xsi:type="dcterms:W3CDTF">2003-08-22T13:44:17Z</dcterms:created>
  <dcterms:modified xsi:type="dcterms:W3CDTF">2024-03-26T17:40:12Z</dcterms:modified>
</cp:coreProperties>
</file>